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zy\Desktop\"/>
    </mc:Choice>
  </mc:AlternateContent>
  <xr:revisionPtr revIDLastSave="0" documentId="8_{9C9C97BC-F12E-43C7-9045-B95F16A72986}" xr6:coauthVersionLast="36" xr6:coauthVersionMax="36" xr10:uidLastSave="{00000000-0000-0000-0000-000000000000}"/>
  <bookViews>
    <workbookView xWindow="-105" yWindow="-105" windowWidth="23250" windowHeight="12450" activeTab="6" xr2:uid="{F956F3C5-69B4-4B57-A4BA-4E9F168FA81D}"/>
  </bookViews>
  <sheets>
    <sheet name="mmgbsa-result-4-12" sheetId="7" r:id="rId1"/>
    <sheet name="mmgbsa-result" sheetId="6" r:id="rId2"/>
    <sheet name="mmgbsa-2" sheetId="5" r:id="rId3"/>
    <sheet name="mmgbsa-1" sheetId="4" r:id="rId4"/>
    <sheet name="Sheet2 (2)" sheetId="3" r:id="rId5"/>
    <sheet name="Sheet1" sheetId="1" r:id="rId6"/>
    <sheet name="Sheet2" sheetId="2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2" l="1"/>
  <c r="I8" i="2"/>
  <c r="I9" i="2"/>
  <c r="I10" i="2"/>
  <c r="I6" i="2"/>
  <c r="H7" i="2"/>
  <c r="H8" i="2"/>
  <c r="H9" i="2"/>
  <c r="H10" i="2"/>
  <c r="H6" i="2"/>
  <c r="F35" i="6" l="1"/>
  <c r="F29" i="6"/>
  <c r="F23" i="6"/>
  <c r="F11" i="6"/>
  <c r="F17" i="6"/>
  <c r="F34" i="6"/>
  <c r="F28" i="6"/>
  <c r="F22" i="6"/>
  <c r="F16" i="6"/>
  <c r="F10" i="6"/>
  <c r="H12" i="5"/>
  <c r="H27" i="5"/>
  <c r="G27" i="5"/>
  <c r="H22" i="5"/>
  <c r="G22" i="5"/>
  <c r="H17" i="5"/>
  <c r="G17" i="5"/>
  <c r="G12" i="5"/>
  <c r="H7" i="5"/>
  <c r="G7" i="5"/>
  <c r="F27" i="5"/>
  <c r="F22" i="5"/>
  <c r="F17" i="5"/>
  <c r="F12" i="5"/>
  <c r="F7" i="5"/>
  <c r="E7" i="5"/>
  <c r="E27" i="5"/>
  <c r="E22" i="5"/>
  <c r="E17" i="5"/>
  <c r="E12" i="5"/>
  <c r="F12" i="4"/>
  <c r="H7" i="4"/>
  <c r="G27" i="4"/>
  <c r="E27" i="4"/>
  <c r="G22" i="4"/>
  <c r="E22" i="4"/>
  <c r="G17" i="4"/>
  <c r="E17" i="4"/>
  <c r="G12" i="4"/>
  <c r="E12" i="4"/>
  <c r="G7" i="4"/>
  <c r="F7" i="4"/>
  <c r="E7" i="4"/>
</calcChain>
</file>

<file path=xl/sharedStrings.xml><?xml version="1.0" encoding="utf-8"?>
<sst xmlns="http://schemas.openxmlformats.org/spreadsheetml/2006/main" count="335" uniqueCount="67">
  <si>
    <t>######################</t>
  </si>
  <si>
    <t>1486-70-0-dock-PL</t>
  </si>
  <si>
    <t>##############################</t>
  </si>
  <si>
    <t>DELTA</t>
  </si>
  <si>
    <t>TOTAL</t>
  </si>
  <si>
    <t>56083-03-5-dock-3CL</t>
  </si>
  <si>
    <t>56083-03-5-dock-PL</t>
  </si>
  <si>
    <t>59870-65-4-dock-3CL</t>
  </si>
  <si>
    <t>91433-17-9-dock-PL</t>
  </si>
  <si>
    <t>exp1</t>
    <phoneticPr fontId="1" type="noConversion"/>
  </si>
  <si>
    <t>exp2</t>
    <phoneticPr fontId="1" type="noConversion"/>
  </si>
  <si>
    <t>exp3</t>
    <phoneticPr fontId="1" type="noConversion"/>
  </si>
  <si>
    <t>average</t>
    <phoneticPr fontId="1" type="noConversion"/>
  </si>
  <si>
    <t>P-value</t>
  </si>
  <si>
    <r>
      <t>Δ</t>
    </r>
    <r>
      <rPr>
        <b/>
        <i/>
        <sz val="11"/>
        <color rgb="FF1F1F1F"/>
        <rFont val="Georgia"/>
        <family val="1"/>
      </rPr>
      <t>G</t>
    </r>
    <r>
      <rPr>
        <b/>
        <sz val="11"/>
        <color rgb="FF1F1F1F"/>
        <rFont val="Georgia"/>
        <family val="1"/>
      </rPr>
      <t> (Average)</t>
    </r>
  </si>
  <si>
    <r>
      <t>Δ</t>
    </r>
    <r>
      <rPr>
        <b/>
        <i/>
        <sz val="11"/>
        <color rgb="FF1F1F1F"/>
        <rFont val="Georgia"/>
        <family val="1"/>
      </rPr>
      <t>G</t>
    </r>
    <r>
      <rPr>
        <b/>
        <sz val="11"/>
        <color rgb="FF1F1F1F"/>
        <rFont val="Georgia"/>
        <family val="1"/>
      </rPr>
      <t> (Simulation 1)</t>
    </r>
  </si>
  <si>
    <r>
      <t>Δ</t>
    </r>
    <r>
      <rPr>
        <b/>
        <i/>
        <sz val="11"/>
        <color rgb="FF1F1F1F"/>
        <rFont val="Georgia"/>
        <family val="1"/>
      </rPr>
      <t>G</t>
    </r>
    <r>
      <rPr>
        <b/>
        <sz val="11"/>
        <color rgb="FF1F1F1F"/>
        <rFont val="Georgia"/>
        <family val="1"/>
      </rPr>
      <t> (Simulation 2)</t>
    </r>
  </si>
  <si>
    <r>
      <t>Δ</t>
    </r>
    <r>
      <rPr>
        <b/>
        <i/>
        <sz val="11"/>
        <color rgb="FF1F1F1F"/>
        <rFont val="Georgia"/>
        <family val="1"/>
      </rPr>
      <t>G</t>
    </r>
    <r>
      <rPr>
        <b/>
        <sz val="11"/>
        <color rgb="FF1F1F1F"/>
        <rFont val="Georgia"/>
        <family val="1"/>
      </rPr>
      <t> (Simulation 3)</t>
    </r>
  </si>
  <si>
    <t>ΔG (Average)</t>
  </si>
  <si>
    <t>ΔG (Simulation 1)</t>
  </si>
  <si>
    <t>ΔG (Simulation 2)</t>
  </si>
  <si>
    <t>ΔG (Simulation 3)</t>
  </si>
  <si>
    <t>Non-canonical binding modes</t>
  </si>
  <si>
    <t>Non-canonical binding modes</t>
    <phoneticPr fontId="1" type="noConversion"/>
  </si>
  <si>
    <t>Canonical binding modes</t>
  </si>
  <si>
    <t>Canonical binding modes</t>
    <phoneticPr fontId="1" type="noConversion"/>
  </si>
  <si>
    <t>1486-70-0-dock-PL</t>
    <phoneticPr fontId="1" type="noConversion"/>
  </si>
  <si>
    <t>56083-03-5-dock-3CL</t>
    <phoneticPr fontId="1" type="noConversion"/>
  </si>
  <si>
    <t>P-value</t>
    <phoneticPr fontId="1" type="noConversion"/>
  </si>
  <si>
    <t>SD</t>
  </si>
  <si>
    <t>SD</t>
    <phoneticPr fontId="1" type="noConversion"/>
  </si>
  <si>
    <t>MMGBSA (Kcal/mol)</t>
  </si>
  <si>
    <t>MMGBSA (Kcal/mol)</t>
    <phoneticPr fontId="1" type="noConversion"/>
  </si>
  <si>
    <r>
      <t>Δ</t>
    </r>
    <r>
      <rPr>
        <b/>
        <i/>
        <sz val="11"/>
        <color rgb="FF1F1F1F"/>
        <rFont val="Times New Roman"/>
        <family val="1"/>
      </rPr>
      <t>G</t>
    </r>
    <r>
      <rPr>
        <b/>
        <sz val="11"/>
        <color rgb="FF1F1F1F"/>
        <rFont val="Times New Roman"/>
        <family val="1"/>
      </rPr>
      <t> (Simulation 1)</t>
    </r>
  </si>
  <si>
    <r>
      <t>Δ</t>
    </r>
    <r>
      <rPr>
        <b/>
        <i/>
        <sz val="11"/>
        <color rgb="FF1F1F1F"/>
        <rFont val="Times New Roman"/>
        <family val="1"/>
      </rPr>
      <t>G</t>
    </r>
    <r>
      <rPr>
        <b/>
        <sz val="11"/>
        <color rgb="FF1F1F1F"/>
        <rFont val="Times New Roman"/>
        <family val="1"/>
      </rPr>
      <t> (Simulation 2)</t>
    </r>
    <phoneticPr fontId="1" type="noConversion"/>
  </si>
  <si>
    <r>
      <t>Δ</t>
    </r>
    <r>
      <rPr>
        <b/>
        <i/>
        <sz val="11"/>
        <color rgb="FF1F1F1F"/>
        <rFont val="Times New Roman"/>
        <family val="1"/>
      </rPr>
      <t>G</t>
    </r>
    <r>
      <rPr>
        <b/>
        <sz val="11"/>
        <color rgb="FF1F1F1F"/>
        <rFont val="Times New Roman"/>
        <family val="1"/>
      </rPr>
      <t> (Simulation 3)</t>
    </r>
  </si>
  <si>
    <r>
      <t>Δ</t>
    </r>
    <r>
      <rPr>
        <b/>
        <i/>
        <sz val="11"/>
        <color rgb="FF1F1F1F"/>
        <rFont val="Times New Roman"/>
        <family val="1"/>
      </rPr>
      <t>G</t>
    </r>
    <r>
      <rPr>
        <b/>
        <sz val="11"/>
        <color rgb="FF1F1F1F"/>
        <rFont val="Times New Roman"/>
        <family val="1"/>
      </rPr>
      <t> (Average)</t>
    </r>
  </si>
  <si>
    <t>F test</t>
    <phoneticPr fontId="1" type="noConversion"/>
  </si>
  <si>
    <t>1486-70-0-dock-PL
TCMID-16012</t>
    <phoneticPr fontId="1" type="noConversion"/>
  </si>
  <si>
    <t>91433-17-9-dock-PL
TCMID-15972</t>
    <phoneticPr fontId="1" type="noConversion"/>
  </si>
  <si>
    <t>56083-03-5-dock-PL
TCMID-27300</t>
    <phoneticPr fontId="1" type="noConversion"/>
  </si>
  <si>
    <t>56083-03-5-dock-3CL
TCMID-27300</t>
    <phoneticPr fontId="1" type="noConversion"/>
  </si>
  <si>
    <t>59870-65-4-dock-3CL
TCMID-27476</t>
    <phoneticPr fontId="1" type="noConversion"/>
  </si>
  <si>
    <t>0.00±0.00</t>
  </si>
  <si>
    <t>-30.15±5.96</t>
  </si>
  <si>
    <t>-33.24±4.03</t>
  </si>
  <si>
    <t>-29.79±3.35</t>
  </si>
  <si>
    <t>-23.52±2.62</t>
  </si>
  <si>
    <t>-26.08±4.66</t>
  </si>
  <si>
    <t>-30.42±5.37</t>
  </si>
  <si>
    <t>-25.35±2.62</t>
  </si>
  <si>
    <t>-25.89±2.60</t>
  </si>
  <si>
    <t>-26.66±2.78</t>
  </si>
  <si>
    <t>-27.91±3.86</t>
  </si>
  <si>
    <t>-24.01±4.44</t>
  </si>
  <si>
    <t>-33.88±4.90</t>
  </si>
  <si>
    <t>-35.11±4.22</t>
  </si>
  <si>
    <t>-37.69±3.80</t>
  </si>
  <si>
    <t>-41.13±5.67</t>
  </si>
  <si>
    <t>average</t>
    <phoneticPr fontId="1" type="noConversion"/>
  </si>
  <si>
    <t>SD</t>
    <phoneticPr fontId="1" type="noConversion"/>
  </si>
  <si>
    <r>
      <t>Δ</t>
    </r>
    <r>
      <rPr>
        <b/>
        <i/>
        <sz val="11"/>
        <color rgb="FF1F1F1F"/>
        <rFont val="Times New Roman"/>
        <family val="1"/>
      </rPr>
      <t>G</t>
    </r>
    <r>
      <rPr>
        <b/>
        <sz val="11"/>
        <color rgb="FF1F1F1F"/>
        <rFont val="Times New Roman"/>
        <family val="1"/>
      </rPr>
      <t> (Simulation 2)</t>
    </r>
  </si>
  <si>
    <t>-25.97±0.54</t>
  </si>
  <si>
    <t>-28.60±4.06</t>
  </si>
  <si>
    <t>-26.67±2.85</t>
  </si>
  <si>
    <t>IC50 (μM)</t>
    <phoneticPr fontId="1" type="noConversion"/>
  </si>
  <si>
    <t>114.50±10.13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</si>
</sst>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.0000_);[Red]\(0.0000\)"/>
    <numFmt numFmtId="178" formatCode="0.00_);[Red]\(0.00\)"/>
  </numFmts>
  <fonts count="10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rgb="FF1F1F1F"/>
      <name val="Georgia"/>
      <family val="1"/>
    </font>
    <font>
      <b/>
      <i/>
      <sz val="11"/>
      <color rgb="FF1F1F1F"/>
      <name val="Georgia"/>
      <family val="1"/>
    </font>
    <font>
      <sz val="11"/>
      <color theme="1"/>
      <name val="Times New Roman"/>
      <family val="1"/>
    </font>
    <font>
      <b/>
      <sz val="11"/>
      <color rgb="FF1F1F1F"/>
      <name val="Times New Roman"/>
      <family val="1"/>
    </font>
    <font>
      <b/>
      <i/>
      <sz val="11"/>
      <color rgb="FF1F1F1F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rgb="FF0070C0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medium">
        <color rgb="FF8E8E8E"/>
      </top>
      <bottom style="medium">
        <color rgb="FF8E8E8E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 wrapText="1"/>
    </xf>
    <xf numFmtId="176" fontId="4" fillId="0" borderId="0" xfId="0" applyNumberFormat="1" applyFont="1">
      <alignment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2" xfId="0" applyNumberFormat="1" applyFont="1" applyBorder="1">
      <alignment vertical="center"/>
    </xf>
    <xf numFmtId="176" fontId="4" fillId="0" borderId="6" xfId="0" applyNumberFormat="1" applyFont="1" applyBorder="1" applyAlignment="1">
      <alignment vertical="center" wrapText="1"/>
    </xf>
    <xf numFmtId="176" fontId="4" fillId="0" borderId="6" xfId="0" applyNumberFormat="1" applyFont="1" applyBorder="1">
      <alignment vertical="center"/>
    </xf>
    <xf numFmtId="177" fontId="8" fillId="0" borderId="2" xfId="0" applyNumberFormat="1" applyFont="1" applyBorder="1" applyAlignment="1">
      <alignment horizontal="center" vertical="center"/>
    </xf>
    <xf numFmtId="177" fontId="4" fillId="0" borderId="0" xfId="0" applyNumberFormat="1" applyFont="1">
      <alignment vertical="center"/>
    </xf>
    <xf numFmtId="0" fontId="4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78" fontId="4" fillId="0" borderId="0" xfId="0" applyNumberFormat="1" applyFont="1">
      <alignment vertical="center"/>
    </xf>
    <xf numFmtId="178" fontId="4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176" fontId="5" fillId="0" borderId="8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7" fontId="8" fillId="0" borderId="6" xfId="0" applyNumberFormat="1" applyFont="1" applyBorder="1" applyAlignment="1">
      <alignment horizontal="center" vertical="center"/>
    </xf>
    <xf numFmtId="177" fontId="8" fillId="0" borderId="8" xfId="0" applyNumberFormat="1" applyFont="1" applyBorder="1" applyAlignment="1">
      <alignment horizontal="center" vertical="center"/>
    </xf>
    <xf numFmtId="177" fontId="8" fillId="0" borderId="7" xfId="0" applyNumberFormat="1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176" fontId="9" fillId="0" borderId="8" xfId="0" applyNumberFormat="1" applyFont="1" applyBorder="1" applyAlignment="1">
      <alignment horizontal="center" vertical="center"/>
    </xf>
    <xf numFmtId="176" fontId="9" fillId="0" borderId="7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C95EA-5F00-467F-8C45-C2AB1E9A1A50}">
  <dimension ref="D4:G25"/>
  <sheetViews>
    <sheetView workbookViewId="0">
      <selection activeCell="I11" sqref="I11"/>
    </sheetView>
  </sheetViews>
  <sheetFormatPr defaultColWidth="9" defaultRowHeight="15" x14ac:dyDescent="0.2"/>
  <cols>
    <col min="1" max="3" width="9" style="4"/>
    <col min="4" max="4" width="21.625" style="5" bestFit="1" customWidth="1"/>
    <col min="5" max="5" width="16" style="5" bestFit="1" customWidth="1"/>
    <col min="6" max="6" width="18.875" style="6" bestFit="1" customWidth="1"/>
    <col min="7" max="7" width="5.125" style="6" bestFit="1" customWidth="1"/>
    <col min="8" max="16384" width="9" style="4"/>
  </cols>
  <sheetData>
    <row r="4" spans="4:7" x14ac:dyDescent="0.2">
      <c r="D4" s="23"/>
      <c r="E4" s="23"/>
      <c r="F4" s="38" t="s">
        <v>22</v>
      </c>
      <c r="G4" s="39"/>
    </row>
    <row r="5" spans="4:7" x14ac:dyDescent="0.2">
      <c r="D5" s="23"/>
      <c r="E5" s="23"/>
      <c r="F5" s="11" t="s">
        <v>31</v>
      </c>
      <c r="G5" s="11" t="s">
        <v>29</v>
      </c>
    </row>
    <row r="6" spans="4:7" x14ac:dyDescent="0.2">
      <c r="D6" s="36" t="s">
        <v>38</v>
      </c>
      <c r="E6" s="23" t="s">
        <v>19</v>
      </c>
      <c r="F6" s="11">
        <v>-30.1538</v>
      </c>
      <c r="G6" s="11">
        <v>5.9591000000000003</v>
      </c>
    </row>
    <row r="7" spans="4:7" x14ac:dyDescent="0.2">
      <c r="D7" s="37"/>
      <c r="E7" s="23" t="s">
        <v>20</v>
      </c>
      <c r="F7" s="11">
        <v>-33.2378</v>
      </c>
      <c r="G7" s="11">
        <v>4.0255999999999998</v>
      </c>
    </row>
    <row r="8" spans="4:7" x14ac:dyDescent="0.2">
      <c r="D8" s="37"/>
      <c r="E8" s="23" t="s">
        <v>21</v>
      </c>
      <c r="F8" s="11">
        <v>-29.791699999999999</v>
      </c>
      <c r="G8" s="11">
        <v>3.3504</v>
      </c>
    </row>
    <row r="9" spans="4:7" x14ac:dyDescent="0.2">
      <c r="D9" s="37"/>
      <c r="E9" s="23" t="s">
        <v>18</v>
      </c>
      <c r="F9" s="11">
        <v>-31.0611</v>
      </c>
      <c r="G9" s="11">
        <v>1.546241953899842</v>
      </c>
    </row>
    <row r="10" spans="4:7" x14ac:dyDescent="0.2">
      <c r="D10" s="36" t="s">
        <v>39</v>
      </c>
      <c r="E10" s="23" t="s">
        <v>19</v>
      </c>
      <c r="F10" s="11">
        <v>-35.107599999999998</v>
      </c>
      <c r="G10" s="11">
        <v>4.2159000000000004</v>
      </c>
    </row>
    <row r="11" spans="4:7" x14ac:dyDescent="0.2">
      <c r="D11" s="37"/>
      <c r="E11" s="23" t="s">
        <v>20</v>
      </c>
      <c r="F11" s="11">
        <v>-37.693600000000004</v>
      </c>
      <c r="G11" s="11">
        <v>3.7989999999999999</v>
      </c>
    </row>
    <row r="12" spans="4:7" x14ac:dyDescent="0.2">
      <c r="D12" s="37"/>
      <c r="E12" s="23" t="s">
        <v>21</v>
      </c>
      <c r="F12" s="11">
        <v>-41.131700000000002</v>
      </c>
      <c r="G12" s="11">
        <v>5.6734999999999998</v>
      </c>
    </row>
    <row r="13" spans="4:7" x14ac:dyDescent="0.2">
      <c r="D13" s="37"/>
      <c r="E13" s="23" t="s">
        <v>18</v>
      </c>
      <c r="F13" s="11">
        <v>-37.97763333333333</v>
      </c>
      <c r="G13" s="11">
        <v>2.4675158092480167</v>
      </c>
    </row>
    <row r="14" spans="4:7" x14ac:dyDescent="0.2">
      <c r="D14" s="36" t="s">
        <v>40</v>
      </c>
      <c r="E14" s="23" t="s">
        <v>19</v>
      </c>
      <c r="F14" s="11">
        <v>-25.349599999999999</v>
      </c>
      <c r="G14" s="11">
        <v>2.6160000000000001</v>
      </c>
    </row>
    <row r="15" spans="4:7" x14ac:dyDescent="0.2">
      <c r="D15" s="37"/>
      <c r="E15" s="23" t="s">
        <v>20</v>
      </c>
      <c r="F15" s="11">
        <v>-25.89</v>
      </c>
      <c r="G15" s="11">
        <v>2.6015999999999999</v>
      </c>
    </row>
    <row r="16" spans="4:7" x14ac:dyDescent="0.2">
      <c r="D16" s="37"/>
      <c r="E16" s="23" t="s">
        <v>21</v>
      </c>
      <c r="F16" s="11">
        <v>-26.659700000000001</v>
      </c>
      <c r="G16" s="11">
        <v>2.7768999999999999</v>
      </c>
    </row>
    <row r="17" spans="4:7" x14ac:dyDescent="0.2">
      <c r="D17" s="37"/>
      <c r="E17" s="23" t="s">
        <v>18</v>
      </c>
      <c r="F17" s="11">
        <v>-25.966433333333331</v>
      </c>
      <c r="G17" s="11">
        <v>0.53756986729375289</v>
      </c>
    </row>
    <row r="18" spans="4:7" x14ac:dyDescent="0.2">
      <c r="D18" s="36" t="s">
        <v>42</v>
      </c>
      <c r="E18" s="23" t="s">
        <v>19</v>
      </c>
      <c r="F18" s="11">
        <v>-27.912500000000001</v>
      </c>
      <c r="G18" s="11">
        <v>3.8645</v>
      </c>
    </row>
    <row r="19" spans="4:7" x14ac:dyDescent="0.2">
      <c r="D19" s="37"/>
      <c r="E19" s="23" t="s">
        <v>20</v>
      </c>
      <c r="F19" s="11">
        <v>-24.009399999999999</v>
      </c>
      <c r="G19" s="11">
        <v>4.4448999999999996</v>
      </c>
    </row>
    <row r="20" spans="4:7" x14ac:dyDescent="0.2">
      <c r="D20" s="37"/>
      <c r="E20" s="23" t="s">
        <v>21</v>
      </c>
      <c r="F20" s="11">
        <v>-33.882399999999997</v>
      </c>
      <c r="G20" s="11">
        <v>4.9035000000000002</v>
      </c>
    </row>
    <row r="21" spans="4:7" x14ac:dyDescent="0.2">
      <c r="D21" s="37"/>
      <c r="E21" s="23" t="s">
        <v>18</v>
      </c>
      <c r="F21" s="11">
        <v>-28.601433333333333</v>
      </c>
      <c r="G21" s="11">
        <v>4.059967496038472</v>
      </c>
    </row>
    <row r="22" spans="4:7" x14ac:dyDescent="0.2">
      <c r="D22" s="36" t="s">
        <v>41</v>
      </c>
      <c r="E22" s="23" t="s">
        <v>19</v>
      </c>
      <c r="F22" s="11">
        <v>-23.521899999999999</v>
      </c>
      <c r="G22" s="11">
        <v>2.6200999999999999</v>
      </c>
    </row>
    <row r="23" spans="4:7" x14ac:dyDescent="0.2">
      <c r="D23" s="37"/>
      <c r="E23" s="23" t="s">
        <v>20</v>
      </c>
      <c r="F23" s="11">
        <v>-26.077999999999999</v>
      </c>
      <c r="G23" s="11">
        <v>4.6632999999999996</v>
      </c>
    </row>
    <row r="24" spans="4:7" x14ac:dyDescent="0.2">
      <c r="D24" s="37"/>
      <c r="E24" s="23" t="s">
        <v>21</v>
      </c>
      <c r="F24" s="11">
        <v>-30.415199999999999</v>
      </c>
      <c r="G24" s="11">
        <v>5.3737000000000004</v>
      </c>
    </row>
    <row r="25" spans="4:7" x14ac:dyDescent="0.2">
      <c r="D25" s="37"/>
      <c r="E25" s="23" t="s">
        <v>18</v>
      </c>
      <c r="F25" s="11">
        <v>-26.671699999999998</v>
      </c>
      <c r="G25" s="11">
        <v>2.845318493010387</v>
      </c>
    </row>
  </sheetData>
  <mergeCells count="6">
    <mergeCell ref="D22:D25"/>
    <mergeCell ref="D14:D17"/>
    <mergeCell ref="D18:D21"/>
    <mergeCell ref="F4:G4"/>
    <mergeCell ref="D6:D9"/>
    <mergeCell ref="D10:D1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F6F18-CCE8-4C3C-9DAD-59F13DAF664F}">
  <dimension ref="D4:I35"/>
  <sheetViews>
    <sheetView workbookViewId="0">
      <selection activeCell="M18" sqref="M18:M19"/>
    </sheetView>
  </sheetViews>
  <sheetFormatPr defaultColWidth="9" defaultRowHeight="15" x14ac:dyDescent="0.2"/>
  <cols>
    <col min="1" max="3" width="9" style="4"/>
    <col min="4" max="4" width="21.625" style="5" bestFit="1" customWidth="1"/>
    <col min="5" max="5" width="16" style="5" bestFit="1" customWidth="1"/>
    <col min="6" max="6" width="18.875" style="6" bestFit="1" customWidth="1"/>
    <col min="7" max="7" width="5.125" style="6" bestFit="1" customWidth="1"/>
    <col min="8" max="8" width="20.625" style="6" bestFit="1" customWidth="1"/>
    <col min="9" max="9" width="5.125" style="6" bestFit="1" customWidth="1"/>
    <col min="10" max="16384" width="9" style="4"/>
  </cols>
  <sheetData>
    <row r="4" spans="4:9" x14ac:dyDescent="0.2">
      <c r="D4" s="8"/>
      <c r="E4" s="8"/>
      <c r="F4" s="38" t="s">
        <v>22</v>
      </c>
      <c r="G4" s="39"/>
      <c r="H4" s="38" t="s">
        <v>24</v>
      </c>
      <c r="I4" s="39"/>
    </row>
    <row r="5" spans="4:9" x14ac:dyDescent="0.2">
      <c r="D5" s="8"/>
      <c r="E5" s="8"/>
      <c r="F5" s="11" t="s">
        <v>31</v>
      </c>
      <c r="G5" s="11" t="s">
        <v>29</v>
      </c>
      <c r="H5" s="11" t="s">
        <v>31</v>
      </c>
      <c r="I5" s="11" t="s">
        <v>29</v>
      </c>
    </row>
    <row r="6" spans="4:9" x14ac:dyDescent="0.2">
      <c r="D6" s="36" t="s">
        <v>38</v>
      </c>
      <c r="E6" s="8" t="s">
        <v>19</v>
      </c>
      <c r="F6" s="11">
        <v>-30.1538</v>
      </c>
      <c r="G6" s="11">
        <v>5.9591000000000003</v>
      </c>
      <c r="H6" s="11">
        <v>-16.631499999999999</v>
      </c>
      <c r="I6" s="11">
        <v>3.5880000000000001</v>
      </c>
    </row>
    <row r="7" spans="4:9" x14ac:dyDescent="0.2">
      <c r="D7" s="37"/>
      <c r="E7" s="8" t="s">
        <v>20</v>
      </c>
      <c r="F7" s="11">
        <v>-33.2378</v>
      </c>
      <c r="G7" s="11">
        <v>4.0255999999999998</v>
      </c>
      <c r="H7" s="11">
        <v>-14.701000000000001</v>
      </c>
      <c r="I7" s="11">
        <v>4.9954000000000001</v>
      </c>
    </row>
    <row r="8" spans="4:9" x14ac:dyDescent="0.2">
      <c r="D8" s="37"/>
      <c r="E8" s="8" t="s">
        <v>21</v>
      </c>
      <c r="F8" s="11">
        <v>-29.791699999999999</v>
      </c>
      <c r="G8" s="11">
        <v>3.3504</v>
      </c>
      <c r="H8" s="11">
        <v>-22.523299999999999</v>
      </c>
      <c r="I8" s="11">
        <v>3.5091000000000001</v>
      </c>
    </row>
    <row r="9" spans="4:9" x14ac:dyDescent="0.2">
      <c r="D9" s="37"/>
      <c r="E9" s="8" t="s">
        <v>18</v>
      </c>
      <c r="F9" s="11">
        <v>-31.0611</v>
      </c>
      <c r="G9" s="11">
        <v>1.546241953899842</v>
      </c>
      <c r="H9" s="11">
        <v>-17.951933333333333</v>
      </c>
      <c r="I9" s="11">
        <v>3.3271361522419696</v>
      </c>
    </row>
    <row r="10" spans="4:9" x14ac:dyDescent="0.2">
      <c r="D10" s="37"/>
      <c r="E10" s="24" t="s">
        <v>37</v>
      </c>
      <c r="F10" s="44">
        <f>_xlfn.F.TEST(F6:F8,H6:H8)</f>
        <v>0.35523625517077756</v>
      </c>
      <c r="G10" s="45"/>
      <c r="H10" s="45"/>
      <c r="I10" s="46"/>
    </row>
    <row r="11" spans="4:9" s="22" customFormat="1" x14ac:dyDescent="0.2">
      <c r="D11" s="40"/>
      <c r="E11" s="21" t="s">
        <v>13</v>
      </c>
      <c r="F11" s="41">
        <f>_xlfn.T.TEST(F6:F8,H6:H8,2,2)</f>
        <v>7.2154652933732475E-3</v>
      </c>
      <c r="G11" s="42"/>
      <c r="H11" s="42"/>
      <c r="I11" s="43"/>
    </row>
    <row r="12" spans="4:9" x14ac:dyDescent="0.2">
      <c r="D12" s="36" t="s">
        <v>39</v>
      </c>
      <c r="E12" s="8" t="s">
        <v>19</v>
      </c>
      <c r="F12" s="11">
        <v>-35.107599999999998</v>
      </c>
      <c r="G12" s="11">
        <v>4.2159000000000004</v>
      </c>
      <c r="H12" s="11">
        <v>-27.238499999999998</v>
      </c>
      <c r="I12" s="11">
        <v>2.9095</v>
      </c>
    </row>
    <row r="13" spans="4:9" x14ac:dyDescent="0.2">
      <c r="D13" s="37"/>
      <c r="E13" s="8" t="s">
        <v>20</v>
      </c>
      <c r="F13" s="11">
        <v>-37.693600000000004</v>
      </c>
      <c r="G13" s="11">
        <v>3.7989999999999999</v>
      </c>
      <c r="H13" s="11">
        <v>-24.923400000000001</v>
      </c>
      <c r="I13" s="11">
        <v>3.4948999999999999</v>
      </c>
    </row>
    <row r="14" spans="4:9" x14ac:dyDescent="0.2">
      <c r="D14" s="37"/>
      <c r="E14" s="8" t="s">
        <v>21</v>
      </c>
      <c r="F14" s="11">
        <v>-41.131700000000002</v>
      </c>
      <c r="G14" s="11">
        <v>5.6734999999999998</v>
      </c>
      <c r="H14" s="11">
        <v>-22.729199999999999</v>
      </c>
      <c r="I14" s="11">
        <v>5.8612000000000002</v>
      </c>
    </row>
    <row r="15" spans="4:9" x14ac:dyDescent="0.2">
      <c r="D15" s="37"/>
      <c r="E15" s="8" t="s">
        <v>18</v>
      </c>
      <c r="F15" s="11">
        <v>-37.97763333333333</v>
      </c>
      <c r="G15" s="11">
        <v>2.4675158092480167</v>
      </c>
      <c r="H15" s="11">
        <v>-24.963699999999999</v>
      </c>
      <c r="I15" s="11">
        <v>1.8411345578202585</v>
      </c>
    </row>
    <row r="16" spans="4:9" x14ac:dyDescent="0.2">
      <c r="D16" s="37"/>
      <c r="E16" s="24" t="s">
        <v>37</v>
      </c>
      <c r="F16" s="44">
        <f>_xlfn.F.TEST(F12:F14,H12:H14)</f>
        <v>0.71526262301936883</v>
      </c>
      <c r="G16" s="45"/>
      <c r="H16" s="45"/>
      <c r="I16" s="46"/>
    </row>
    <row r="17" spans="4:9" s="22" customFormat="1" x14ac:dyDescent="0.2">
      <c r="D17" s="40"/>
      <c r="E17" s="21" t="s">
        <v>13</v>
      </c>
      <c r="F17" s="41">
        <f>_xlfn.T.TEST(F12:F14,H12:H14,2,2)</f>
        <v>3.9351511262487081E-3</v>
      </c>
      <c r="G17" s="42"/>
      <c r="H17" s="42"/>
      <c r="I17" s="43"/>
    </row>
    <row r="18" spans="4:9" x14ac:dyDescent="0.2">
      <c r="D18" s="36" t="s">
        <v>40</v>
      </c>
      <c r="E18" s="8" t="s">
        <v>19</v>
      </c>
      <c r="F18" s="11">
        <v>-25.349599999999999</v>
      </c>
      <c r="G18" s="11">
        <v>2.6160000000000001</v>
      </c>
      <c r="H18" s="11">
        <v>-23.6098</v>
      </c>
      <c r="I18" s="11">
        <v>2.6676000000000002</v>
      </c>
    </row>
    <row r="19" spans="4:9" x14ac:dyDescent="0.2">
      <c r="D19" s="37"/>
      <c r="E19" s="8" t="s">
        <v>20</v>
      </c>
      <c r="F19" s="11">
        <v>-25.89</v>
      </c>
      <c r="G19" s="11">
        <v>2.6015999999999999</v>
      </c>
      <c r="H19" s="11">
        <v>-27.415099999999999</v>
      </c>
      <c r="I19" s="11">
        <v>3.2711000000000001</v>
      </c>
    </row>
    <row r="20" spans="4:9" x14ac:dyDescent="0.2">
      <c r="D20" s="37"/>
      <c r="E20" s="8" t="s">
        <v>21</v>
      </c>
      <c r="F20" s="11">
        <v>-26.659700000000001</v>
      </c>
      <c r="G20" s="11">
        <v>2.7768999999999999</v>
      </c>
      <c r="H20" s="11">
        <v>-22.661799999999999</v>
      </c>
      <c r="I20" s="11">
        <v>4.0418000000000003</v>
      </c>
    </row>
    <row r="21" spans="4:9" x14ac:dyDescent="0.2">
      <c r="D21" s="37"/>
      <c r="E21" s="8" t="s">
        <v>18</v>
      </c>
      <c r="F21" s="11">
        <v>-25.966433333333331</v>
      </c>
      <c r="G21" s="11">
        <v>0.53756986729375289</v>
      </c>
      <c r="H21" s="11">
        <v>-24.562233333333335</v>
      </c>
      <c r="I21" s="11">
        <v>2.0540711060936734</v>
      </c>
    </row>
    <row r="22" spans="4:9" x14ac:dyDescent="0.2">
      <c r="D22" s="37"/>
      <c r="E22" s="24" t="s">
        <v>37</v>
      </c>
      <c r="F22" s="44">
        <f>_xlfn.F.TEST(F18:F20,H18:H20)</f>
        <v>0.12820284687413519</v>
      </c>
      <c r="G22" s="45"/>
      <c r="H22" s="45"/>
      <c r="I22" s="46"/>
    </row>
    <row r="23" spans="4:9" s="22" customFormat="1" x14ac:dyDescent="0.2">
      <c r="D23" s="40"/>
      <c r="E23" s="21" t="s">
        <v>13</v>
      </c>
      <c r="F23" s="41">
        <f>_xlfn.T.TEST(F18:F20,H18:H20,2,2)</f>
        <v>0.40259202537131561</v>
      </c>
      <c r="G23" s="42"/>
      <c r="H23" s="42"/>
      <c r="I23" s="43"/>
    </row>
    <row r="24" spans="4:9" x14ac:dyDescent="0.2">
      <c r="D24" s="36" t="s">
        <v>42</v>
      </c>
      <c r="E24" s="8" t="s">
        <v>19</v>
      </c>
      <c r="F24" s="11">
        <v>-27.912500000000001</v>
      </c>
      <c r="G24" s="11">
        <v>3.8645</v>
      </c>
      <c r="H24" s="11">
        <v>-26.319400000000002</v>
      </c>
      <c r="I24" s="11">
        <v>5.2805</v>
      </c>
    </row>
    <row r="25" spans="4:9" x14ac:dyDescent="0.2">
      <c r="D25" s="37"/>
      <c r="E25" s="8" t="s">
        <v>20</v>
      </c>
      <c r="F25" s="11">
        <v>-24.009399999999999</v>
      </c>
      <c r="G25" s="11">
        <v>4.4448999999999996</v>
      </c>
      <c r="H25" s="11">
        <v>-31.329499999999999</v>
      </c>
      <c r="I25" s="11">
        <v>5.5217000000000001</v>
      </c>
    </row>
    <row r="26" spans="4:9" x14ac:dyDescent="0.2">
      <c r="D26" s="37"/>
      <c r="E26" s="8" t="s">
        <v>21</v>
      </c>
      <c r="F26" s="11">
        <v>-33.882399999999997</v>
      </c>
      <c r="G26" s="11">
        <v>4.9035000000000002</v>
      </c>
      <c r="H26" s="11">
        <v>-28.062000000000001</v>
      </c>
      <c r="I26" s="11">
        <v>3.9070999999999998</v>
      </c>
    </row>
    <row r="27" spans="4:9" x14ac:dyDescent="0.2">
      <c r="D27" s="37"/>
      <c r="E27" s="8" t="s">
        <v>18</v>
      </c>
      <c r="F27" s="11">
        <v>-28.601433333333333</v>
      </c>
      <c r="G27" s="11">
        <v>4.059967496038472</v>
      </c>
      <c r="H27" s="11">
        <v>-28.5703</v>
      </c>
      <c r="I27" s="11">
        <v>2.0767044678207496</v>
      </c>
    </row>
    <row r="28" spans="4:9" x14ac:dyDescent="0.2">
      <c r="D28" s="37"/>
      <c r="E28" s="24" t="s">
        <v>37</v>
      </c>
      <c r="F28" s="44">
        <f>_xlfn.F.TEST(F24:F26,H24:H26)</f>
        <v>0.41476184522563397</v>
      </c>
      <c r="G28" s="45"/>
      <c r="H28" s="45"/>
      <c r="I28" s="46"/>
    </row>
    <row r="29" spans="4:9" s="22" customFormat="1" x14ac:dyDescent="0.2">
      <c r="D29" s="40"/>
      <c r="E29" s="21" t="s">
        <v>13</v>
      </c>
      <c r="F29" s="41">
        <f>_xlfn.T.TEST(F24:F26,H24:H26,2,2)</f>
        <v>0.9927589232191345</v>
      </c>
      <c r="G29" s="42"/>
      <c r="H29" s="42"/>
      <c r="I29" s="43"/>
    </row>
    <row r="30" spans="4:9" x14ac:dyDescent="0.2">
      <c r="D30" s="36" t="s">
        <v>41</v>
      </c>
      <c r="E30" s="8" t="s">
        <v>19</v>
      </c>
      <c r="F30" s="11">
        <v>-23.521899999999999</v>
      </c>
      <c r="G30" s="11">
        <v>2.6200999999999999</v>
      </c>
      <c r="H30" s="11">
        <v>-29.363099999999999</v>
      </c>
      <c r="I30" s="11">
        <v>2.9211999999999998</v>
      </c>
    </row>
    <row r="31" spans="4:9" x14ac:dyDescent="0.2">
      <c r="D31" s="37"/>
      <c r="E31" s="8" t="s">
        <v>20</v>
      </c>
      <c r="F31" s="11">
        <v>-26.077999999999999</v>
      </c>
      <c r="G31" s="11">
        <v>4.6632999999999996</v>
      </c>
      <c r="H31" s="11">
        <v>-31.521699999999999</v>
      </c>
      <c r="I31" s="11">
        <v>4.6210000000000004</v>
      </c>
    </row>
    <row r="32" spans="4:9" x14ac:dyDescent="0.2">
      <c r="D32" s="37"/>
      <c r="E32" s="8" t="s">
        <v>21</v>
      </c>
      <c r="F32" s="11">
        <v>-30.415199999999999</v>
      </c>
      <c r="G32" s="11">
        <v>5.3737000000000004</v>
      </c>
      <c r="H32" s="11">
        <v>-30.516500000000001</v>
      </c>
      <c r="I32" s="11">
        <v>3.3927</v>
      </c>
    </row>
    <row r="33" spans="4:9" x14ac:dyDescent="0.2">
      <c r="D33" s="37"/>
      <c r="E33" s="8" t="s">
        <v>18</v>
      </c>
      <c r="F33" s="11">
        <v>-26.671699999999998</v>
      </c>
      <c r="G33" s="11">
        <v>2.845318493010387</v>
      </c>
      <c r="H33" s="11">
        <v>-30.467099999999999</v>
      </c>
      <c r="I33" s="11">
        <v>0.88193679289769211</v>
      </c>
    </row>
    <row r="34" spans="4:9" x14ac:dyDescent="0.2">
      <c r="D34" s="37"/>
      <c r="E34" s="24" t="s">
        <v>37</v>
      </c>
      <c r="F34" s="44">
        <f>_xlfn.F.TEST(F30:F32,H30:H32)</f>
        <v>0.17530836155938012</v>
      </c>
      <c r="G34" s="45"/>
      <c r="H34" s="45"/>
      <c r="I34" s="46"/>
    </row>
    <row r="35" spans="4:9" s="22" customFormat="1" x14ac:dyDescent="0.2">
      <c r="D35" s="40"/>
      <c r="E35" s="21" t="s">
        <v>13</v>
      </c>
      <c r="F35" s="41">
        <f>_xlfn.T.TEST(F30:F32,H30:H32,2,2)</f>
        <v>0.14592198796841627</v>
      </c>
      <c r="G35" s="42"/>
      <c r="H35" s="42"/>
      <c r="I35" s="43"/>
    </row>
  </sheetData>
  <mergeCells count="17">
    <mergeCell ref="D30:D35"/>
    <mergeCell ref="F35:I35"/>
    <mergeCell ref="F10:I10"/>
    <mergeCell ref="F16:I16"/>
    <mergeCell ref="F22:I22"/>
    <mergeCell ref="F28:I28"/>
    <mergeCell ref="F34:I34"/>
    <mergeCell ref="D6:D11"/>
    <mergeCell ref="D12:D17"/>
    <mergeCell ref="F4:G4"/>
    <mergeCell ref="D18:D23"/>
    <mergeCell ref="D24:D29"/>
    <mergeCell ref="H4:I4"/>
    <mergeCell ref="F11:I11"/>
    <mergeCell ref="F17:I17"/>
    <mergeCell ref="F23:I23"/>
    <mergeCell ref="F29:I29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EEB56-8D1D-4088-BEC2-2C9AB7349808}">
  <dimension ref="C2:P28"/>
  <sheetViews>
    <sheetView workbookViewId="0">
      <selection activeCell="H12" sqref="H12"/>
    </sheetView>
  </sheetViews>
  <sheetFormatPr defaultColWidth="9" defaultRowHeight="15" x14ac:dyDescent="0.2"/>
  <cols>
    <col min="1" max="2" width="9" style="4"/>
    <col min="3" max="3" width="21.625" style="4" bestFit="1" customWidth="1"/>
    <col min="4" max="4" width="20.5" style="13" bestFit="1" customWidth="1"/>
    <col min="5" max="5" width="21.625" style="6" bestFit="1" customWidth="1"/>
    <col min="6" max="6" width="23.5" style="6" bestFit="1" customWidth="1"/>
    <col min="7" max="7" width="14.125" style="6" bestFit="1" customWidth="1"/>
    <col min="8" max="8" width="9" style="6"/>
    <col min="9" max="11" width="9" style="4"/>
    <col min="12" max="12" width="25" style="4" bestFit="1" customWidth="1"/>
    <col min="13" max="13" width="18.625" style="4" bestFit="1" customWidth="1"/>
    <col min="14" max="14" width="8.25" style="4" bestFit="1" customWidth="1"/>
    <col min="15" max="16" width="6.75" style="4" bestFit="1" customWidth="1"/>
    <col min="17" max="16384" width="9" style="4"/>
  </cols>
  <sheetData>
    <row r="2" spans="3:16" ht="28.5" customHeight="1" x14ac:dyDescent="0.2">
      <c r="C2" s="7"/>
      <c r="D2" s="14"/>
      <c r="E2" s="19" t="s">
        <v>23</v>
      </c>
      <c r="F2" s="20" t="s">
        <v>25</v>
      </c>
      <c r="G2" s="15"/>
      <c r="H2" s="17"/>
    </row>
    <row r="3" spans="3:16" ht="28.5" customHeight="1" x14ac:dyDescent="0.2">
      <c r="C3" s="7"/>
      <c r="D3" s="14"/>
      <c r="E3" s="9" t="s">
        <v>32</v>
      </c>
      <c r="F3" s="9" t="s">
        <v>32</v>
      </c>
      <c r="G3" s="9" t="s">
        <v>30</v>
      </c>
      <c r="H3" s="9" t="s">
        <v>30</v>
      </c>
    </row>
    <row r="4" spans="3:16" x14ac:dyDescent="0.2">
      <c r="C4" s="47" t="s">
        <v>26</v>
      </c>
      <c r="D4" s="10" t="s">
        <v>33</v>
      </c>
      <c r="E4" s="11">
        <v>-30.1538</v>
      </c>
      <c r="F4" s="11">
        <v>-16.631499999999999</v>
      </c>
      <c r="G4" s="11">
        <v>5.9591000000000003</v>
      </c>
      <c r="H4" s="11">
        <v>3.5880000000000001</v>
      </c>
      <c r="L4" s="4" t="s">
        <v>0</v>
      </c>
      <c r="M4" s="4" t="s">
        <v>1</v>
      </c>
    </row>
    <row r="5" spans="3:16" x14ac:dyDescent="0.2">
      <c r="C5" s="47"/>
      <c r="D5" s="10" t="s">
        <v>34</v>
      </c>
      <c r="E5" s="11">
        <v>-33.2378</v>
      </c>
      <c r="F5" s="11">
        <v>-14.701000000000001</v>
      </c>
      <c r="G5" s="11">
        <v>4.0255999999999998</v>
      </c>
      <c r="H5" s="11">
        <v>4.9954000000000001</v>
      </c>
      <c r="L5" s="4" t="s">
        <v>3</v>
      </c>
      <c r="M5" s="4" t="s">
        <v>4</v>
      </c>
      <c r="N5" s="4">
        <v>-16.631499999999999</v>
      </c>
      <c r="O5" s="4">
        <v>3.5880000000000001</v>
      </c>
      <c r="P5" s="4">
        <v>0.1605</v>
      </c>
    </row>
    <row r="6" spans="3:16" x14ac:dyDescent="0.2">
      <c r="C6" s="47"/>
      <c r="D6" s="10" t="s">
        <v>35</v>
      </c>
      <c r="E6" s="11">
        <v>-29.791699999999999</v>
      </c>
      <c r="F6" s="11">
        <v>-22.523299999999999</v>
      </c>
      <c r="G6" s="11">
        <v>3.3504</v>
      </c>
      <c r="H6" s="11">
        <v>3.5091000000000001</v>
      </c>
      <c r="L6" s="4" t="s">
        <v>3</v>
      </c>
      <c r="M6" s="4" t="s">
        <v>4</v>
      </c>
      <c r="N6" s="4">
        <v>-14.701000000000001</v>
      </c>
      <c r="O6" s="4">
        <v>4.9954000000000001</v>
      </c>
      <c r="P6" s="4">
        <v>0.22339999999999999</v>
      </c>
    </row>
    <row r="7" spans="3:16" x14ac:dyDescent="0.2">
      <c r="C7" s="47"/>
      <c r="D7" s="12" t="s">
        <v>36</v>
      </c>
      <c r="E7" s="11">
        <f>AVERAGE(E4:E6)</f>
        <v>-31.0611</v>
      </c>
      <c r="F7" s="11">
        <f>AVERAGE(F4:F6)</f>
        <v>-17.951933333333333</v>
      </c>
      <c r="G7" s="11">
        <f>_xlfn.STDEV.P(E4:E6)</f>
        <v>1.546241953899842</v>
      </c>
      <c r="H7" s="11">
        <f>_xlfn.STDEV.P(F4:F6)</f>
        <v>3.3271361522419696</v>
      </c>
      <c r="L7" s="4" t="s">
        <v>3</v>
      </c>
      <c r="M7" s="4" t="s">
        <v>4</v>
      </c>
      <c r="N7" s="4">
        <v>-22.523299999999999</v>
      </c>
      <c r="O7" s="4">
        <v>3.5091000000000001</v>
      </c>
      <c r="P7" s="4">
        <v>0.15690000000000001</v>
      </c>
    </row>
    <row r="8" spans="3:16" x14ac:dyDescent="0.2">
      <c r="C8" s="47"/>
      <c r="D8" s="12" t="s">
        <v>28</v>
      </c>
      <c r="E8" s="7"/>
      <c r="F8" s="11"/>
      <c r="G8" s="8"/>
      <c r="H8" s="11"/>
      <c r="L8" s="4" t="s">
        <v>0</v>
      </c>
      <c r="M8" s="4" t="s">
        <v>5</v>
      </c>
    </row>
    <row r="9" spans="3:16" x14ac:dyDescent="0.2">
      <c r="C9" s="48" t="s">
        <v>8</v>
      </c>
      <c r="D9" s="10" t="s">
        <v>33</v>
      </c>
      <c r="E9" s="11">
        <v>-35.107599999999998</v>
      </c>
      <c r="F9" s="11">
        <v>-27.238499999999998</v>
      </c>
      <c r="G9" s="11">
        <v>4.2159000000000004</v>
      </c>
      <c r="H9" s="11">
        <v>2.9095</v>
      </c>
      <c r="L9" s="4" t="s">
        <v>3</v>
      </c>
      <c r="M9" s="4" t="s">
        <v>4</v>
      </c>
      <c r="N9" s="4">
        <v>-29.363099999999999</v>
      </c>
      <c r="O9" s="4">
        <v>2.9211999999999998</v>
      </c>
      <c r="P9" s="4">
        <v>0.13059999999999999</v>
      </c>
    </row>
    <row r="10" spans="3:16" x14ac:dyDescent="0.2">
      <c r="C10" s="37"/>
      <c r="D10" s="10" t="s">
        <v>34</v>
      </c>
      <c r="E10" s="11">
        <v>-37.693600000000004</v>
      </c>
      <c r="F10" s="11">
        <v>-24.923400000000001</v>
      </c>
      <c r="G10" s="11">
        <v>3.7989999999999999</v>
      </c>
      <c r="H10" s="11">
        <v>3.4948999999999999</v>
      </c>
      <c r="L10" s="4" t="s">
        <v>3</v>
      </c>
      <c r="M10" s="4" t="s">
        <v>4</v>
      </c>
      <c r="N10" s="4">
        <v>-31.521699999999999</v>
      </c>
      <c r="O10" s="4">
        <v>4.6210000000000004</v>
      </c>
      <c r="P10" s="4">
        <v>0.20669999999999999</v>
      </c>
    </row>
    <row r="11" spans="3:16" x14ac:dyDescent="0.2">
      <c r="C11" s="37"/>
      <c r="D11" s="10" t="s">
        <v>35</v>
      </c>
      <c r="E11" s="11">
        <v>-41.131700000000002</v>
      </c>
      <c r="F11" s="11">
        <v>-22.729199999999999</v>
      </c>
      <c r="G11" s="11">
        <v>5.6734999999999998</v>
      </c>
      <c r="H11" s="11">
        <v>5.8612000000000002</v>
      </c>
      <c r="L11" s="4" t="s">
        <v>3</v>
      </c>
      <c r="M11" s="4" t="s">
        <v>4</v>
      </c>
      <c r="N11" s="4">
        <v>-30.516500000000001</v>
      </c>
      <c r="O11" s="4">
        <v>3.3927</v>
      </c>
      <c r="P11" s="4">
        <v>0.1517</v>
      </c>
    </row>
    <row r="12" spans="3:16" x14ac:dyDescent="0.2">
      <c r="C12" s="37"/>
      <c r="D12" s="12" t="s">
        <v>36</v>
      </c>
      <c r="E12" s="11">
        <f>AVERAGE(E9:E11)</f>
        <v>-37.97763333333333</v>
      </c>
      <c r="F12" s="11">
        <f>AVERAGE(F9:F11)</f>
        <v>-24.963699999999999</v>
      </c>
      <c r="G12" s="11">
        <f>_xlfn.STDEV.P(E9:E11)</f>
        <v>2.4675158092480167</v>
      </c>
      <c r="H12" s="11">
        <f>_xlfn.STDEV.P(F9:F11)</f>
        <v>1.8411345578202585</v>
      </c>
      <c r="L12" s="4" t="s">
        <v>0</v>
      </c>
      <c r="M12" s="4" t="s">
        <v>6</v>
      </c>
    </row>
    <row r="13" spans="3:16" x14ac:dyDescent="0.2">
      <c r="C13" s="40"/>
      <c r="D13" s="12" t="s">
        <v>28</v>
      </c>
      <c r="E13" s="11"/>
      <c r="F13" s="11"/>
      <c r="G13" s="11"/>
      <c r="H13" s="11"/>
      <c r="L13" s="4" t="s">
        <v>3</v>
      </c>
      <c r="M13" s="4" t="s">
        <v>4</v>
      </c>
      <c r="N13" s="4">
        <v>-23.6098</v>
      </c>
      <c r="O13" s="4">
        <v>2.6676000000000002</v>
      </c>
      <c r="P13" s="4">
        <v>0.1193</v>
      </c>
    </row>
    <row r="14" spans="3:16" x14ac:dyDescent="0.2">
      <c r="C14" s="49" t="s">
        <v>6</v>
      </c>
      <c r="D14" s="10" t="s">
        <v>33</v>
      </c>
      <c r="E14" s="11">
        <v>-25.349599999999999</v>
      </c>
      <c r="F14" s="11">
        <v>-23.6098</v>
      </c>
      <c r="G14" s="11">
        <v>2.6160000000000001</v>
      </c>
      <c r="H14" s="11">
        <v>2.6676000000000002</v>
      </c>
      <c r="L14" s="4" t="s">
        <v>3</v>
      </c>
      <c r="M14" s="4" t="s">
        <v>4</v>
      </c>
      <c r="N14" s="4">
        <v>-27.415099999999999</v>
      </c>
      <c r="O14" s="4">
        <v>3.2711000000000001</v>
      </c>
      <c r="P14" s="4">
        <v>0.14630000000000001</v>
      </c>
    </row>
    <row r="15" spans="3:16" x14ac:dyDescent="0.2">
      <c r="C15" s="50"/>
      <c r="D15" s="10" t="s">
        <v>34</v>
      </c>
      <c r="E15" s="11">
        <v>-25.89</v>
      </c>
      <c r="F15" s="11">
        <v>-27.415099999999999</v>
      </c>
      <c r="G15" s="11">
        <v>2.6015999999999999</v>
      </c>
      <c r="H15" s="11">
        <v>3.2711000000000001</v>
      </c>
      <c r="L15" s="4" t="s">
        <v>3</v>
      </c>
      <c r="M15" s="4" t="s">
        <v>4</v>
      </c>
      <c r="N15" s="4">
        <v>-22.661799999999999</v>
      </c>
      <c r="O15" s="4">
        <v>4.0418000000000003</v>
      </c>
      <c r="P15" s="4">
        <v>0.18079999999999999</v>
      </c>
    </row>
    <row r="16" spans="3:16" x14ac:dyDescent="0.2">
      <c r="C16" s="50"/>
      <c r="D16" s="10" t="s">
        <v>35</v>
      </c>
      <c r="E16" s="11">
        <v>-26.659700000000001</v>
      </c>
      <c r="F16" s="11">
        <v>-22.661799999999999</v>
      </c>
      <c r="G16" s="11">
        <v>2.7768999999999999</v>
      </c>
      <c r="H16" s="11">
        <v>4.0418000000000003</v>
      </c>
      <c r="L16" s="4" t="s">
        <v>0</v>
      </c>
      <c r="M16" s="4" t="s">
        <v>7</v>
      </c>
    </row>
    <row r="17" spans="3:16" x14ac:dyDescent="0.2">
      <c r="C17" s="50"/>
      <c r="D17" s="12" t="s">
        <v>36</v>
      </c>
      <c r="E17" s="11">
        <f>AVERAGE(E14:E16)</f>
        <v>-25.966433333333331</v>
      </c>
      <c r="F17" s="11">
        <f>AVERAGE(F14:F16)</f>
        <v>-24.562233333333335</v>
      </c>
      <c r="G17" s="11">
        <f>_xlfn.STDEV.P(E14:E16)</f>
        <v>0.53756986729375289</v>
      </c>
      <c r="H17" s="11">
        <f>_xlfn.STDEV.P(F14:F16)</f>
        <v>2.0540711060936734</v>
      </c>
      <c r="L17" s="4" t="s">
        <v>3</v>
      </c>
      <c r="M17" s="4" t="s">
        <v>4</v>
      </c>
      <c r="N17" s="4">
        <v>-26.319400000000002</v>
      </c>
      <c r="O17" s="4">
        <v>5.2805</v>
      </c>
      <c r="P17" s="4">
        <v>0.23619999999999999</v>
      </c>
    </row>
    <row r="18" spans="3:16" x14ac:dyDescent="0.2">
      <c r="C18" s="51"/>
      <c r="D18" s="12" t="s">
        <v>28</v>
      </c>
      <c r="E18" s="11"/>
      <c r="F18" s="11"/>
      <c r="G18" s="11"/>
      <c r="H18" s="11"/>
      <c r="L18" s="4" t="s">
        <v>3</v>
      </c>
      <c r="M18" s="4" t="s">
        <v>4</v>
      </c>
      <c r="N18" s="4">
        <v>-31.329499999999999</v>
      </c>
      <c r="O18" s="4">
        <v>5.5217000000000001</v>
      </c>
      <c r="P18" s="4">
        <v>0.24690000000000001</v>
      </c>
    </row>
    <row r="19" spans="3:16" x14ac:dyDescent="0.2">
      <c r="C19" s="48" t="s">
        <v>7</v>
      </c>
      <c r="D19" s="10" t="s">
        <v>33</v>
      </c>
      <c r="E19" s="11">
        <v>-27.912500000000001</v>
      </c>
      <c r="F19" s="11">
        <v>-26.319400000000002</v>
      </c>
      <c r="G19" s="11">
        <v>3.8645</v>
      </c>
      <c r="H19" s="11">
        <v>5.2805</v>
      </c>
      <c r="L19" s="4" t="s">
        <v>3</v>
      </c>
      <c r="M19" s="4" t="s">
        <v>4</v>
      </c>
      <c r="N19" s="4">
        <v>-28.062000000000001</v>
      </c>
      <c r="O19" s="4">
        <v>3.9070999999999998</v>
      </c>
      <c r="P19" s="4">
        <v>0.17469999999999999</v>
      </c>
    </row>
    <row r="20" spans="3:16" x14ac:dyDescent="0.2">
      <c r="C20" s="37"/>
      <c r="D20" s="10" t="s">
        <v>34</v>
      </c>
      <c r="E20" s="11">
        <v>-24.009399999999999</v>
      </c>
      <c r="F20" s="11">
        <v>-31.329499999999999</v>
      </c>
      <c r="G20" s="11">
        <v>4.4448999999999996</v>
      </c>
      <c r="H20" s="11">
        <v>5.5217000000000001</v>
      </c>
      <c r="L20" s="4" t="s">
        <v>0</v>
      </c>
      <c r="M20" s="4" t="s">
        <v>8</v>
      </c>
    </row>
    <row r="21" spans="3:16" x14ac:dyDescent="0.2">
      <c r="C21" s="37"/>
      <c r="D21" s="10" t="s">
        <v>35</v>
      </c>
      <c r="E21" s="11">
        <v>-33.882399999999997</v>
      </c>
      <c r="F21" s="11">
        <v>-28.062000000000001</v>
      </c>
      <c r="G21" s="11">
        <v>4.9035000000000002</v>
      </c>
      <c r="H21" s="11">
        <v>3.9070999999999998</v>
      </c>
      <c r="L21" s="4" t="s">
        <v>3</v>
      </c>
      <c r="M21" s="4" t="s">
        <v>4</v>
      </c>
      <c r="N21" s="4">
        <v>-27.238499999999998</v>
      </c>
      <c r="O21" s="4">
        <v>2.9095</v>
      </c>
      <c r="P21" s="4">
        <v>0.13009999999999999</v>
      </c>
    </row>
    <row r="22" spans="3:16" x14ac:dyDescent="0.2">
      <c r="C22" s="37"/>
      <c r="D22" s="12" t="s">
        <v>36</v>
      </c>
      <c r="E22" s="11">
        <f>AVERAGE(E19:E21)</f>
        <v>-28.601433333333333</v>
      </c>
      <c r="F22" s="11">
        <f>AVERAGE(F19:F21)</f>
        <v>-28.5703</v>
      </c>
      <c r="G22" s="11">
        <f>_xlfn.STDEV.P(E19:E21)</f>
        <v>4.059967496038472</v>
      </c>
      <c r="H22" s="11">
        <f>_xlfn.STDEV.P(F19:F21)</f>
        <v>2.0767044678207496</v>
      </c>
      <c r="L22" s="4" t="s">
        <v>3</v>
      </c>
      <c r="M22" s="4" t="s">
        <v>4</v>
      </c>
      <c r="N22" s="4">
        <v>-24.923400000000001</v>
      </c>
      <c r="O22" s="4">
        <v>3.4948999999999999</v>
      </c>
      <c r="P22" s="4">
        <v>0.15629999999999999</v>
      </c>
    </row>
    <row r="23" spans="3:16" x14ac:dyDescent="0.2">
      <c r="C23" s="40"/>
      <c r="D23" s="12" t="s">
        <v>28</v>
      </c>
      <c r="E23" s="11"/>
      <c r="F23" s="11"/>
      <c r="G23" s="11"/>
      <c r="H23" s="11"/>
      <c r="L23" s="4" t="s">
        <v>3</v>
      </c>
      <c r="M23" s="4" t="s">
        <v>4</v>
      </c>
      <c r="N23" s="4">
        <v>-22.729199999999999</v>
      </c>
      <c r="O23" s="4">
        <v>5.8612000000000002</v>
      </c>
      <c r="P23" s="4">
        <v>0.2621</v>
      </c>
    </row>
    <row r="24" spans="3:16" x14ac:dyDescent="0.2">
      <c r="C24" s="47" t="s">
        <v>27</v>
      </c>
      <c r="D24" s="10" t="s">
        <v>33</v>
      </c>
      <c r="E24" s="11">
        <v>-23.521899999999999</v>
      </c>
      <c r="F24" s="11">
        <v>-29.363099999999999</v>
      </c>
      <c r="G24" s="11">
        <v>2.6200999999999999</v>
      </c>
      <c r="H24" s="11">
        <v>2.9211999999999998</v>
      </c>
    </row>
    <row r="25" spans="3:16" x14ac:dyDescent="0.2">
      <c r="C25" s="47"/>
      <c r="D25" s="10" t="s">
        <v>34</v>
      </c>
      <c r="E25" s="11">
        <v>-26.077999999999999</v>
      </c>
      <c r="F25" s="11">
        <v>-31.521699999999999</v>
      </c>
      <c r="G25" s="11">
        <v>4.6632999999999996</v>
      </c>
      <c r="H25" s="11">
        <v>4.6210000000000004</v>
      </c>
    </row>
    <row r="26" spans="3:16" x14ac:dyDescent="0.2">
      <c r="C26" s="47"/>
      <c r="D26" s="10" t="s">
        <v>35</v>
      </c>
      <c r="E26" s="11">
        <v>-30.415199999999999</v>
      </c>
      <c r="F26" s="11">
        <v>-30.516500000000001</v>
      </c>
      <c r="G26" s="11">
        <v>5.3737000000000004</v>
      </c>
      <c r="H26" s="11">
        <v>3.3927</v>
      </c>
    </row>
    <row r="27" spans="3:16" x14ac:dyDescent="0.2">
      <c r="C27" s="47"/>
      <c r="D27" s="12" t="s">
        <v>36</v>
      </c>
      <c r="E27" s="11">
        <f>AVERAGE(E24:E26)</f>
        <v>-26.671699999999998</v>
      </c>
      <c r="F27" s="11">
        <f>AVERAGE(F24:F26)</f>
        <v>-30.467099999999999</v>
      </c>
      <c r="G27" s="11">
        <f>_xlfn.STDEV.P(E24:E26)</f>
        <v>2.845318493010387</v>
      </c>
      <c r="H27" s="11">
        <f>_xlfn.STDEV.P(F24:F26)</f>
        <v>0.88193679289769211</v>
      </c>
    </row>
    <row r="28" spans="3:16" x14ac:dyDescent="0.2">
      <c r="C28" s="47"/>
      <c r="D28" s="12" t="s">
        <v>28</v>
      </c>
      <c r="E28" s="11"/>
      <c r="F28" s="11"/>
      <c r="G28" s="11"/>
      <c r="H28" s="11"/>
    </row>
  </sheetData>
  <mergeCells count="5">
    <mergeCell ref="C24:C28"/>
    <mergeCell ref="C4:C8"/>
    <mergeCell ref="C9:C13"/>
    <mergeCell ref="C14:C18"/>
    <mergeCell ref="C19:C23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7C084-72C2-4C16-A98E-CB9CB72A0C4D}">
  <dimension ref="C2:P28"/>
  <sheetViews>
    <sheetView workbookViewId="0">
      <selection activeCell="J7" sqref="J7"/>
    </sheetView>
  </sheetViews>
  <sheetFormatPr defaultColWidth="9" defaultRowHeight="15" x14ac:dyDescent="0.2"/>
  <cols>
    <col min="1" max="2" width="9" style="4"/>
    <col min="3" max="3" width="21.625" style="4" bestFit="1" customWidth="1"/>
    <col min="4" max="4" width="20.5" style="13" bestFit="1" customWidth="1"/>
    <col min="5" max="5" width="21.625" style="6" bestFit="1" customWidth="1"/>
    <col min="6" max="6" width="14.125" style="6" bestFit="1" customWidth="1"/>
    <col min="7" max="7" width="23.5" style="6" bestFit="1" customWidth="1"/>
    <col min="8" max="8" width="9" style="16"/>
    <col min="9" max="11" width="9" style="4"/>
    <col min="12" max="12" width="25" style="4" bestFit="1" customWidth="1"/>
    <col min="13" max="13" width="18.625" style="4" bestFit="1" customWidth="1"/>
    <col min="14" max="14" width="8.25" style="4" bestFit="1" customWidth="1"/>
    <col min="15" max="16" width="6.75" style="4" bestFit="1" customWidth="1"/>
    <col min="17" max="16384" width="9" style="4"/>
  </cols>
  <sheetData>
    <row r="2" spans="3:16" ht="28.5" customHeight="1" x14ac:dyDescent="0.2">
      <c r="C2" s="7"/>
      <c r="D2" s="14"/>
      <c r="E2" s="52" t="s">
        <v>23</v>
      </c>
      <c r="F2" s="53"/>
      <c r="G2" s="38" t="s">
        <v>25</v>
      </c>
      <c r="H2" s="39"/>
    </row>
    <row r="3" spans="3:16" ht="28.5" customHeight="1" x14ac:dyDescent="0.2">
      <c r="C3" s="7"/>
      <c r="D3" s="14"/>
      <c r="E3" s="9" t="s">
        <v>32</v>
      </c>
      <c r="F3" s="9" t="s">
        <v>30</v>
      </c>
      <c r="G3" s="9" t="s">
        <v>32</v>
      </c>
      <c r="H3" s="9" t="s">
        <v>30</v>
      </c>
    </row>
    <row r="4" spans="3:16" x14ac:dyDescent="0.2">
      <c r="C4" s="47" t="s">
        <v>26</v>
      </c>
      <c r="D4" s="10" t="s">
        <v>33</v>
      </c>
      <c r="E4" s="11">
        <v>-30.1538</v>
      </c>
      <c r="F4" s="11">
        <v>5.9591000000000003</v>
      </c>
      <c r="G4" s="11">
        <v>-16.631499999999999</v>
      </c>
      <c r="H4" s="18">
        <v>3.5880000000000001</v>
      </c>
      <c r="L4" s="4" t="s">
        <v>0</v>
      </c>
      <c r="M4" s="4" t="s">
        <v>1</v>
      </c>
    </row>
    <row r="5" spans="3:16" x14ac:dyDescent="0.2">
      <c r="C5" s="47"/>
      <c r="D5" s="10" t="s">
        <v>34</v>
      </c>
      <c r="E5" s="11">
        <v>-33.2378</v>
      </c>
      <c r="F5" s="11">
        <v>4.0255999999999998</v>
      </c>
      <c r="G5" s="11">
        <v>-14.701000000000001</v>
      </c>
      <c r="H5" s="18">
        <v>4.9954000000000001</v>
      </c>
      <c r="L5" s="4" t="s">
        <v>3</v>
      </c>
      <c r="M5" s="4" t="s">
        <v>4</v>
      </c>
      <c r="N5" s="4">
        <v>-16.631499999999999</v>
      </c>
      <c r="O5" s="4">
        <v>3.5880000000000001</v>
      </c>
      <c r="P5" s="4">
        <v>0.1605</v>
      </c>
    </row>
    <row r="6" spans="3:16" x14ac:dyDescent="0.2">
      <c r="C6" s="47"/>
      <c r="D6" s="10" t="s">
        <v>35</v>
      </c>
      <c r="E6" s="11">
        <v>-29.791699999999999</v>
      </c>
      <c r="F6" s="11">
        <v>3.3504</v>
      </c>
      <c r="G6" s="11">
        <v>-22.523299999999999</v>
      </c>
      <c r="H6" s="18">
        <v>3.5091000000000001</v>
      </c>
      <c r="L6" s="4" t="s">
        <v>3</v>
      </c>
      <c r="M6" s="4" t="s">
        <v>4</v>
      </c>
      <c r="N6" s="4">
        <v>-14.701000000000001</v>
      </c>
      <c r="O6" s="4">
        <v>4.9954000000000001</v>
      </c>
      <c r="P6" s="4">
        <v>0.22339999999999999</v>
      </c>
    </row>
    <row r="7" spans="3:16" x14ac:dyDescent="0.2">
      <c r="C7" s="47"/>
      <c r="D7" s="12" t="s">
        <v>36</v>
      </c>
      <c r="E7" s="11">
        <f>AVERAGE(E4:E6)</f>
        <v>-31.0611</v>
      </c>
      <c r="F7" s="11">
        <f>_xlfn.STDEV.P(E4:E6)</f>
        <v>1.546241953899842</v>
      </c>
      <c r="G7" s="11">
        <f>AVERAGE(G4:G6)</f>
        <v>-17.951933333333333</v>
      </c>
      <c r="H7" s="18">
        <f>_xlfn.STDEV.P(G4:G6)</f>
        <v>3.3271361522419696</v>
      </c>
      <c r="L7" s="4" t="s">
        <v>3</v>
      </c>
      <c r="M7" s="4" t="s">
        <v>4</v>
      </c>
      <c r="N7" s="4">
        <v>-22.523299999999999</v>
      </c>
      <c r="O7" s="4">
        <v>3.5091000000000001</v>
      </c>
      <c r="P7" s="4">
        <v>0.15690000000000001</v>
      </c>
    </row>
    <row r="8" spans="3:16" x14ac:dyDescent="0.2">
      <c r="C8" s="47"/>
      <c r="D8" s="12" t="s">
        <v>28</v>
      </c>
      <c r="E8" s="7"/>
      <c r="F8" s="7"/>
      <c r="G8" s="11"/>
      <c r="H8" s="18"/>
      <c r="L8" s="4" t="s">
        <v>0</v>
      </c>
      <c r="M8" s="4" t="s">
        <v>5</v>
      </c>
    </row>
    <row r="9" spans="3:16" x14ac:dyDescent="0.2">
      <c r="C9" s="48" t="s">
        <v>8</v>
      </c>
      <c r="D9" s="10" t="s">
        <v>33</v>
      </c>
      <c r="E9" s="11">
        <v>-35.107599999999998</v>
      </c>
      <c r="F9" s="11">
        <v>4.2159000000000004</v>
      </c>
      <c r="G9" s="11">
        <v>-27.238499999999998</v>
      </c>
      <c r="H9" s="18">
        <v>2.9095</v>
      </c>
      <c r="L9" s="4" t="s">
        <v>3</v>
      </c>
      <c r="M9" s="4" t="s">
        <v>4</v>
      </c>
      <c r="N9" s="4">
        <v>-29.363099999999999</v>
      </c>
      <c r="O9" s="4">
        <v>2.9211999999999998</v>
      </c>
      <c r="P9" s="4">
        <v>0.13059999999999999</v>
      </c>
    </row>
    <row r="10" spans="3:16" x14ac:dyDescent="0.2">
      <c r="C10" s="37"/>
      <c r="D10" s="10" t="s">
        <v>34</v>
      </c>
      <c r="E10" s="11">
        <v>-37.693600000000004</v>
      </c>
      <c r="F10" s="11">
        <v>3.7989999999999999</v>
      </c>
      <c r="G10" s="11">
        <v>-24.923400000000001</v>
      </c>
      <c r="H10" s="18">
        <v>3.4948999999999999</v>
      </c>
      <c r="L10" s="4" t="s">
        <v>3</v>
      </c>
      <c r="M10" s="4" t="s">
        <v>4</v>
      </c>
      <c r="N10" s="4">
        <v>-31.521699999999999</v>
      </c>
      <c r="O10" s="4">
        <v>4.6210000000000004</v>
      </c>
      <c r="P10" s="4">
        <v>0.20669999999999999</v>
      </c>
    </row>
    <row r="11" spans="3:16" x14ac:dyDescent="0.2">
      <c r="C11" s="37"/>
      <c r="D11" s="10" t="s">
        <v>35</v>
      </c>
      <c r="E11" s="11">
        <v>-41.131700000000002</v>
      </c>
      <c r="F11" s="11">
        <v>5.6734999999999998</v>
      </c>
      <c r="G11" s="11">
        <v>-22.729199999999999</v>
      </c>
      <c r="H11" s="18">
        <v>5.8612000000000002</v>
      </c>
      <c r="L11" s="4" t="s">
        <v>3</v>
      </c>
      <c r="M11" s="4" t="s">
        <v>4</v>
      </c>
      <c r="N11" s="4">
        <v>-30.516500000000001</v>
      </c>
      <c r="O11" s="4">
        <v>3.3927</v>
      </c>
      <c r="P11" s="4">
        <v>0.1517</v>
      </c>
    </row>
    <row r="12" spans="3:16" x14ac:dyDescent="0.2">
      <c r="C12" s="37"/>
      <c r="D12" s="12" t="s">
        <v>36</v>
      </c>
      <c r="E12" s="11">
        <f>AVERAGE(E9:E11)</f>
        <v>-37.97763333333333</v>
      </c>
      <c r="F12" s="11">
        <f>_xlfn.STDEV.P(E9:E11)</f>
        <v>2.4675158092480167</v>
      </c>
      <c r="G12" s="11">
        <f>AVERAGE(G9:G11)</f>
        <v>-24.963699999999999</v>
      </c>
      <c r="H12" s="18"/>
      <c r="L12" s="4" t="s">
        <v>0</v>
      </c>
      <c r="M12" s="4" t="s">
        <v>6</v>
      </c>
    </row>
    <row r="13" spans="3:16" x14ac:dyDescent="0.2">
      <c r="C13" s="40"/>
      <c r="D13" s="12" t="s">
        <v>28</v>
      </c>
      <c r="E13" s="11"/>
      <c r="F13" s="11"/>
      <c r="G13" s="11"/>
      <c r="H13" s="18"/>
      <c r="L13" s="4" t="s">
        <v>3</v>
      </c>
      <c r="M13" s="4" t="s">
        <v>4</v>
      </c>
      <c r="N13" s="4">
        <v>-23.6098</v>
      </c>
      <c r="O13" s="4">
        <v>2.6676000000000002</v>
      </c>
      <c r="P13" s="4">
        <v>0.1193</v>
      </c>
    </row>
    <row r="14" spans="3:16" x14ac:dyDescent="0.2">
      <c r="C14" s="49" t="s">
        <v>6</v>
      </c>
      <c r="D14" s="10" t="s">
        <v>33</v>
      </c>
      <c r="E14" s="11">
        <v>-25.349599999999999</v>
      </c>
      <c r="F14" s="11">
        <v>2.6160000000000001</v>
      </c>
      <c r="G14" s="11">
        <v>-23.6098</v>
      </c>
      <c r="H14" s="18">
        <v>2.6676000000000002</v>
      </c>
      <c r="L14" s="4" t="s">
        <v>3</v>
      </c>
      <c r="M14" s="4" t="s">
        <v>4</v>
      </c>
      <c r="N14" s="4">
        <v>-27.415099999999999</v>
      </c>
      <c r="O14" s="4">
        <v>3.2711000000000001</v>
      </c>
      <c r="P14" s="4">
        <v>0.14630000000000001</v>
      </c>
    </row>
    <row r="15" spans="3:16" x14ac:dyDescent="0.2">
      <c r="C15" s="50"/>
      <c r="D15" s="10" t="s">
        <v>34</v>
      </c>
      <c r="E15" s="11">
        <v>-25.89</v>
      </c>
      <c r="F15" s="11">
        <v>2.6015999999999999</v>
      </c>
      <c r="G15" s="11">
        <v>-27.415099999999999</v>
      </c>
      <c r="H15" s="18">
        <v>3.2711000000000001</v>
      </c>
      <c r="L15" s="4" t="s">
        <v>3</v>
      </c>
      <c r="M15" s="4" t="s">
        <v>4</v>
      </c>
      <c r="N15" s="4">
        <v>-22.661799999999999</v>
      </c>
      <c r="O15" s="4">
        <v>4.0418000000000003</v>
      </c>
      <c r="P15" s="4">
        <v>0.18079999999999999</v>
      </c>
    </row>
    <row r="16" spans="3:16" x14ac:dyDescent="0.2">
      <c r="C16" s="50"/>
      <c r="D16" s="10" t="s">
        <v>35</v>
      </c>
      <c r="E16" s="11">
        <v>-26.659700000000001</v>
      </c>
      <c r="F16" s="11">
        <v>2.7768999999999999</v>
      </c>
      <c r="G16" s="11">
        <v>-22.661799999999999</v>
      </c>
      <c r="H16" s="18">
        <v>4.0418000000000003</v>
      </c>
      <c r="L16" s="4" t="s">
        <v>0</v>
      </c>
      <c r="M16" s="4" t="s">
        <v>7</v>
      </c>
    </row>
    <row r="17" spans="3:16" x14ac:dyDescent="0.2">
      <c r="C17" s="50"/>
      <c r="D17" s="12" t="s">
        <v>36</v>
      </c>
      <c r="E17" s="11">
        <f>AVERAGE(E14:E16)</f>
        <v>-25.966433333333331</v>
      </c>
      <c r="F17" s="11"/>
      <c r="G17" s="11">
        <f>AVERAGE(G14:G16)</f>
        <v>-24.562233333333335</v>
      </c>
      <c r="H17" s="18"/>
      <c r="L17" s="4" t="s">
        <v>3</v>
      </c>
      <c r="M17" s="4" t="s">
        <v>4</v>
      </c>
      <c r="N17" s="4">
        <v>-26.319400000000002</v>
      </c>
      <c r="O17" s="4">
        <v>5.2805</v>
      </c>
      <c r="P17" s="4">
        <v>0.23619999999999999</v>
      </c>
    </row>
    <row r="18" spans="3:16" x14ac:dyDescent="0.2">
      <c r="C18" s="51"/>
      <c r="D18" s="12" t="s">
        <v>28</v>
      </c>
      <c r="E18" s="11"/>
      <c r="F18" s="11"/>
      <c r="G18" s="11"/>
      <c r="H18" s="18"/>
      <c r="L18" s="4" t="s">
        <v>3</v>
      </c>
      <c r="M18" s="4" t="s">
        <v>4</v>
      </c>
      <c r="N18" s="4">
        <v>-31.329499999999999</v>
      </c>
      <c r="O18" s="4">
        <v>5.5217000000000001</v>
      </c>
      <c r="P18" s="4">
        <v>0.24690000000000001</v>
      </c>
    </row>
    <row r="19" spans="3:16" x14ac:dyDescent="0.2">
      <c r="C19" s="48" t="s">
        <v>7</v>
      </c>
      <c r="D19" s="10" t="s">
        <v>33</v>
      </c>
      <c r="E19" s="11">
        <v>-27.912500000000001</v>
      </c>
      <c r="F19" s="11">
        <v>3.8645</v>
      </c>
      <c r="G19" s="11">
        <v>-26.319400000000002</v>
      </c>
      <c r="H19" s="18">
        <v>5.2805</v>
      </c>
      <c r="L19" s="4" t="s">
        <v>3</v>
      </c>
      <c r="M19" s="4" t="s">
        <v>4</v>
      </c>
      <c r="N19" s="4">
        <v>-28.062000000000001</v>
      </c>
      <c r="O19" s="4">
        <v>3.9070999999999998</v>
      </c>
      <c r="P19" s="4">
        <v>0.17469999999999999</v>
      </c>
    </row>
    <row r="20" spans="3:16" x14ac:dyDescent="0.2">
      <c r="C20" s="37"/>
      <c r="D20" s="10" t="s">
        <v>34</v>
      </c>
      <c r="E20" s="11">
        <v>-24.009399999999999</v>
      </c>
      <c r="F20" s="11">
        <v>4.4448999999999996</v>
      </c>
      <c r="G20" s="11">
        <v>-31.329499999999999</v>
      </c>
      <c r="H20" s="18">
        <v>5.5217000000000001</v>
      </c>
      <c r="L20" s="4" t="s">
        <v>0</v>
      </c>
      <c r="M20" s="4" t="s">
        <v>8</v>
      </c>
    </row>
    <row r="21" spans="3:16" x14ac:dyDescent="0.2">
      <c r="C21" s="37"/>
      <c r="D21" s="10" t="s">
        <v>35</v>
      </c>
      <c r="E21" s="11">
        <v>-33.882399999999997</v>
      </c>
      <c r="F21" s="11">
        <v>4.9035000000000002</v>
      </c>
      <c r="G21" s="11">
        <v>-28.062000000000001</v>
      </c>
      <c r="H21" s="18">
        <v>3.9070999999999998</v>
      </c>
      <c r="L21" s="4" t="s">
        <v>3</v>
      </c>
      <c r="M21" s="4" t="s">
        <v>4</v>
      </c>
      <c r="N21" s="4">
        <v>-27.238499999999998</v>
      </c>
      <c r="O21" s="4">
        <v>2.9095</v>
      </c>
      <c r="P21" s="4">
        <v>0.13009999999999999</v>
      </c>
    </row>
    <row r="22" spans="3:16" x14ac:dyDescent="0.2">
      <c r="C22" s="37"/>
      <c r="D22" s="12" t="s">
        <v>36</v>
      </c>
      <c r="E22" s="11">
        <f>AVERAGE(E19:E21)</f>
        <v>-28.601433333333333</v>
      </c>
      <c r="F22" s="11"/>
      <c r="G22" s="11">
        <f>AVERAGE(G19:G21)</f>
        <v>-28.5703</v>
      </c>
      <c r="H22" s="18"/>
      <c r="L22" s="4" t="s">
        <v>3</v>
      </c>
      <c r="M22" s="4" t="s">
        <v>4</v>
      </c>
      <c r="N22" s="4">
        <v>-24.923400000000001</v>
      </c>
      <c r="O22" s="4">
        <v>3.4948999999999999</v>
      </c>
      <c r="P22" s="4">
        <v>0.15629999999999999</v>
      </c>
    </row>
    <row r="23" spans="3:16" x14ac:dyDescent="0.2">
      <c r="C23" s="40"/>
      <c r="D23" s="12" t="s">
        <v>28</v>
      </c>
      <c r="E23" s="11"/>
      <c r="F23" s="11"/>
      <c r="G23" s="11"/>
      <c r="H23" s="18"/>
      <c r="L23" s="4" t="s">
        <v>3</v>
      </c>
      <c r="M23" s="4" t="s">
        <v>4</v>
      </c>
      <c r="N23" s="4">
        <v>-22.729199999999999</v>
      </c>
      <c r="O23" s="4">
        <v>5.8612000000000002</v>
      </c>
      <c r="P23" s="4">
        <v>0.2621</v>
      </c>
    </row>
    <row r="24" spans="3:16" x14ac:dyDescent="0.2">
      <c r="C24" s="47" t="s">
        <v>27</v>
      </c>
      <c r="D24" s="10" t="s">
        <v>33</v>
      </c>
      <c r="E24" s="11">
        <v>-23.521899999999999</v>
      </c>
      <c r="F24" s="11">
        <v>2.6200999999999999</v>
      </c>
      <c r="G24" s="11">
        <v>-29.363099999999999</v>
      </c>
      <c r="H24" s="18">
        <v>2.9211999999999998</v>
      </c>
    </row>
    <row r="25" spans="3:16" x14ac:dyDescent="0.2">
      <c r="C25" s="47"/>
      <c r="D25" s="10" t="s">
        <v>34</v>
      </c>
      <c r="E25" s="11">
        <v>-26.077999999999999</v>
      </c>
      <c r="F25" s="11">
        <v>4.6632999999999996</v>
      </c>
      <c r="G25" s="11">
        <v>-31.521699999999999</v>
      </c>
      <c r="H25" s="18">
        <v>4.6210000000000004</v>
      </c>
    </row>
    <row r="26" spans="3:16" x14ac:dyDescent="0.2">
      <c r="C26" s="47"/>
      <c r="D26" s="10" t="s">
        <v>35</v>
      </c>
      <c r="E26" s="11">
        <v>-30.415199999999999</v>
      </c>
      <c r="F26" s="11">
        <v>5.3737000000000004</v>
      </c>
      <c r="G26" s="11">
        <v>-30.516500000000001</v>
      </c>
      <c r="H26" s="18">
        <v>3.3927</v>
      </c>
    </row>
    <row r="27" spans="3:16" x14ac:dyDescent="0.2">
      <c r="C27" s="47"/>
      <c r="D27" s="12" t="s">
        <v>36</v>
      </c>
      <c r="E27" s="11">
        <f>AVERAGE(E24:E26)</f>
        <v>-26.671699999999998</v>
      </c>
      <c r="F27" s="11"/>
      <c r="G27" s="11">
        <f>AVERAGE(G24:G26)</f>
        <v>-30.467099999999999</v>
      </c>
      <c r="H27" s="18"/>
    </row>
    <row r="28" spans="3:16" x14ac:dyDescent="0.2">
      <c r="C28" s="47"/>
      <c r="D28" s="12" t="s">
        <v>28</v>
      </c>
      <c r="E28" s="11"/>
      <c r="F28" s="11"/>
      <c r="G28" s="11"/>
      <c r="H28" s="18"/>
    </row>
  </sheetData>
  <mergeCells count="7">
    <mergeCell ref="E2:F2"/>
    <mergeCell ref="G2:H2"/>
    <mergeCell ref="C24:C28"/>
    <mergeCell ref="C4:C8"/>
    <mergeCell ref="C14:C18"/>
    <mergeCell ref="C19:C23"/>
    <mergeCell ref="C9:C13"/>
  </mergeCells>
  <phoneticPr fontId="1" type="noConversion"/>
  <pageMargins left="0.7" right="0.7" top="0.75" bottom="0.75" header="0.3" footer="0.3"/>
  <ignoredErrors>
    <ignoredError sqref="F7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58FC4-4A19-46E8-A166-75BCB83F3EEF}">
  <dimension ref="C4:Q11"/>
  <sheetViews>
    <sheetView workbookViewId="0">
      <selection activeCell="H21" sqref="H21"/>
    </sheetView>
  </sheetViews>
  <sheetFormatPr defaultRowHeight="14.25" x14ac:dyDescent="0.2"/>
  <cols>
    <col min="3" max="3" width="19.25" style="1" bestFit="1" customWidth="1"/>
    <col min="4" max="4" width="19.25" style="1" customWidth="1"/>
    <col min="5" max="7" width="9.5" style="2" bestFit="1" customWidth="1"/>
    <col min="8" max="8" width="21.625" bestFit="1" customWidth="1"/>
    <col min="9" max="9" width="9.5" bestFit="1" customWidth="1"/>
    <col min="10" max="10" width="8.5" bestFit="1" customWidth="1"/>
    <col min="11" max="11" width="9.5" bestFit="1" customWidth="1"/>
    <col min="12" max="12" width="20.375" bestFit="1" customWidth="1"/>
    <col min="13" max="13" width="9.5" bestFit="1" customWidth="1"/>
    <col min="14" max="14" width="7.5" bestFit="1" customWidth="1"/>
    <col min="15" max="15" width="9.5" bestFit="1" customWidth="1"/>
    <col min="16" max="16" width="21.625" bestFit="1" customWidth="1"/>
    <col min="17" max="19" width="9.5" bestFit="1" customWidth="1"/>
    <col min="20" max="20" width="20.375" bestFit="1" customWidth="1"/>
    <col min="21" max="23" width="9.5" bestFit="1" customWidth="1"/>
  </cols>
  <sheetData>
    <row r="4" spans="3:17" ht="15" thickBot="1" x14ac:dyDescent="0.25"/>
    <row r="5" spans="3:17" ht="43.5" thickBot="1" x14ac:dyDescent="0.25">
      <c r="E5" s="2" t="s">
        <v>9</v>
      </c>
      <c r="F5" s="2" t="s">
        <v>10</v>
      </c>
      <c r="G5" s="2" t="s">
        <v>11</v>
      </c>
      <c r="H5" s="2" t="s">
        <v>12</v>
      </c>
      <c r="M5" s="3" t="s">
        <v>13</v>
      </c>
      <c r="N5" s="3" t="s">
        <v>14</v>
      </c>
      <c r="O5" s="3" t="s">
        <v>15</v>
      </c>
      <c r="P5" s="3" t="s">
        <v>16</v>
      </c>
      <c r="Q5" s="3" t="s">
        <v>17</v>
      </c>
    </row>
    <row r="6" spans="3:17" x14ac:dyDescent="0.2">
      <c r="C6" s="1" t="s">
        <v>1</v>
      </c>
      <c r="E6" s="2">
        <v>-30.1538</v>
      </c>
      <c r="F6" s="2">
        <v>-33.2378</v>
      </c>
      <c r="G6" s="2">
        <v>-29.791699999999999</v>
      </c>
    </row>
    <row r="8" spans="3:17" x14ac:dyDescent="0.2">
      <c r="C8" s="1" t="s">
        <v>8</v>
      </c>
      <c r="E8" s="2">
        <v>-35.107599999999998</v>
      </c>
      <c r="F8" s="2">
        <v>-37.693600000000004</v>
      </c>
      <c r="G8" s="2">
        <v>-41.131700000000002</v>
      </c>
    </row>
    <row r="9" spans="3:17" x14ac:dyDescent="0.2">
      <c r="C9" s="1" t="s">
        <v>6</v>
      </c>
      <c r="E9" s="2">
        <v>-25.349599999999999</v>
      </c>
      <c r="F9" s="2">
        <v>-25.89</v>
      </c>
      <c r="G9" s="2">
        <v>-26.659700000000001</v>
      </c>
    </row>
    <row r="10" spans="3:17" x14ac:dyDescent="0.2">
      <c r="C10" s="1" t="s">
        <v>7</v>
      </c>
      <c r="E10" s="2">
        <v>-27.912500000000001</v>
      </c>
      <c r="F10" s="2">
        <v>-24.009399999999999</v>
      </c>
      <c r="G10" s="2">
        <v>-33.882399999999997</v>
      </c>
    </row>
    <row r="11" spans="3:17" x14ac:dyDescent="0.2">
      <c r="C11" s="1" t="s">
        <v>5</v>
      </c>
      <c r="E11" s="2">
        <v>-23.521899999999999</v>
      </c>
      <c r="F11" s="2">
        <v>-26.077999999999999</v>
      </c>
      <c r="G11" s="2">
        <v>-30.415199999999999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1DDAA-0C78-4FD3-80C9-8AAE6E26B16F}">
  <dimension ref="D1:J20"/>
  <sheetViews>
    <sheetView workbookViewId="0">
      <selection activeCell="J18" sqref="J18:J20"/>
    </sheetView>
  </sheetViews>
  <sheetFormatPr defaultRowHeight="14.25" x14ac:dyDescent="0.2"/>
  <cols>
    <col min="4" max="4" width="87.625" bestFit="1" customWidth="1"/>
    <col min="5" max="5" width="21.625" bestFit="1" customWidth="1"/>
    <col min="10" max="10" width="38.5" bestFit="1" customWidth="1"/>
  </cols>
  <sheetData>
    <row r="1" spans="4:10" x14ac:dyDescent="0.2">
      <c r="D1" t="s">
        <v>0</v>
      </c>
      <c r="E1" t="s">
        <v>1</v>
      </c>
      <c r="F1" t="s">
        <v>2</v>
      </c>
      <c r="J1" t="s">
        <v>43</v>
      </c>
    </row>
    <row r="2" spans="4:10" x14ac:dyDescent="0.2">
      <c r="D2" t="s">
        <v>3</v>
      </c>
      <c r="E2">
        <v>-30.1538</v>
      </c>
      <c r="F2">
        <v>5.9591000000000003</v>
      </c>
      <c r="J2" t="s">
        <v>44</v>
      </c>
    </row>
    <row r="3" spans="4:10" x14ac:dyDescent="0.2">
      <c r="D3" t="s">
        <v>3</v>
      </c>
      <c r="E3">
        <v>-33.2378</v>
      </c>
      <c r="F3">
        <v>4.0255999999999998</v>
      </c>
      <c r="J3" t="s">
        <v>45</v>
      </c>
    </row>
    <row r="4" spans="4:10" x14ac:dyDescent="0.2">
      <c r="D4" t="s">
        <v>3</v>
      </c>
      <c r="E4">
        <v>-29.791699999999999</v>
      </c>
      <c r="F4">
        <v>3.3504</v>
      </c>
      <c r="J4" t="s">
        <v>46</v>
      </c>
    </row>
    <row r="5" spans="4:10" x14ac:dyDescent="0.2">
      <c r="D5" t="s">
        <v>0</v>
      </c>
      <c r="E5" t="s">
        <v>5</v>
      </c>
      <c r="F5" t="s">
        <v>2</v>
      </c>
      <c r="J5" t="s">
        <v>43</v>
      </c>
    </row>
    <row r="6" spans="4:10" x14ac:dyDescent="0.2">
      <c r="D6" t="s">
        <v>3</v>
      </c>
      <c r="E6">
        <v>-23.521899999999999</v>
      </c>
      <c r="F6">
        <v>2.6200999999999999</v>
      </c>
      <c r="J6" t="s">
        <v>47</v>
      </c>
    </row>
    <row r="7" spans="4:10" x14ac:dyDescent="0.2">
      <c r="D7" t="s">
        <v>3</v>
      </c>
      <c r="E7">
        <v>-26.077999999999999</v>
      </c>
      <c r="F7">
        <v>4.6632999999999996</v>
      </c>
      <c r="J7" t="s">
        <v>48</v>
      </c>
    </row>
    <row r="8" spans="4:10" x14ac:dyDescent="0.2">
      <c r="D8" t="s">
        <v>3</v>
      </c>
      <c r="E8">
        <v>-30.415199999999999</v>
      </c>
      <c r="F8">
        <v>5.3737000000000004</v>
      </c>
      <c r="J8" t="s">
        <v>49</v>
      </c>
    </row>
    <row r="9" spans="4:10" x14ac:dyDescent="0.2">
      <c r="D9" t="s">
        <v>0</v>
      </c>
      <c r="E9" t="s">
        <v>6</v>
      </c>
      <c r="F9" t="s">
        <v>2</v>
      </c>
      <c r="J9" t="s">
        <v>43</v>
      </c>
    </row>
    <row r="10" spans="4:10" x14ac:dyDescent="0.2">
      <c r="D10" t="s">
        <v>3</v>
      </c>
      <c r="E10">
        <v>-25.349599999999999</v>
      </c>
      <c r="F10">
        <v>2.6160000000000001</v>
      </c>
      <c r="J10" t="s">
        <v>50</v>
      </c>
    </row>
    <row r="11" spans="4:10" x14ac:dyDescent="0.2">
      <c r="D11" t="s">
        <v>3</v>
      </c>
      <c r="E11">
        <v>-25.89</v>
      </c>
      <c r="F11">
        <v>2.6015999999999999</v>
      </c>
      <c r="J11" t="s">
        <v>51</v>
      </c>
    </row>
    <row r="12" spans="4:10" x14ac:dyDescent="0.2">
      <c r="D12" t="s">
        <v>3</v>
      </c>
      <c r="E12">
        <v>-26.659700000000001</v>
      </c>
      <c r="F12">
        <v>2.7768999999999999</v>
      </c>
      <c r="J12" t="s">
        <v>52</v>
      </c>
    </row>
    <row r="13" spans="4:10" x14ac:dyDescent="0.2">
      <c r="D13" t="s">
        <v>0</v>
      </c>
      <c r="E13" t="s">
        <v>7</v>
      </c>
      <c r="F13" t="s">
        <v>2</v>
      </c>
      <c r="J13" t="s">
        <v>43</v>
      </c>
    </row>
    <row r="14" spans="4:10" x14ac:dyDescent="0.2">
      <c r="D14" t="s">
        <v>3</v>
      </c>
      <c r="E14">
        <v>-27.912500000000001</v>
      </c>
      <c r="F14">
        <v>3.8645</v>
      </c>
      <c r="J14" t="s">
        <v>53</v>
      </c>
    </row>
    <row r="15" spans="4:10" x14ac:dyDescent="0.2">
      <c r="D15" t="s">
        <v>3</v>
      </c>
      <c r="E15">
        <v>-24.009399999999999</v>
      </c>
      <c r="F15">
        <v>4.4448999999999996</v>
      </c>
      <c r="J15" t="s">
        <v>54</v>
      </c>
    </row>
    <row r="16" spans="4:10" x14ac:dyDescent="0.2">
      <c r="D16" t="s">
        <v>3</v>
      </c>
      <c r="E16">
        <v>-33.882399999999997</v>
      </c>
      <c r="F16">
        <v>4.9035000000000002</v>
      </c>
      <c r="J16" t="s">
        <v>55</v>
      </c>
    </row>
    <row r="17" spans="4:10" x14ac:dyDescent="0.2">
      <c r="D17" t="s">
        <v>0</v>
      </c>
      <c r="E17" t="s">
        <v>8</v>
      </c>
      <c r="F17" t="s">
        <v>2</v>
      </c>
      <c r="J17" t="s">
        <v>43</v>
      </c>
    </row>
    <row r="18" spans="4:10" x14ac:dyDescent="0.2">
      <c r="D18" t="s">
        <v>3</v>
      </c>
      <c r="E18">
        <v>-35.107599999999998</v>
      </c>
      <c r="F18">
        <v>4.2159000000000004</v>
      </c>
      <c r="J18" t="s">
        <v>56</v>
      </c>
    </row>
    <row r="19" spans="4:10" x14ac:dyDescent="0.2">
      <c r="D19" t="s">
        <v>3</v>
      </c>
      <c r="E19">
        <v>-37.693600000000004</v>
      </c>
      <c r="F19">
        <v>3.7989999999999999</v>
      </c>
      <c r="J19" t="s">
        <v>57</v>
      </c>
    </row>
    <row r="20" spans="4:10" x14ac:dyDescent="0.2">
      <c r="D20" t="s">
        <v>3</v>
      </c>
      <c r="E20">
        <v>-41.131700000000002</v>
      </c>
      <c r="F20">
        <v>5.6734999999999998</v>
      </c>
      <c r="J20" t="s">
        <v>58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2DDB1-E580-4382-B1EA-8F8E90C4D291}">
  <dimension ref="D5:Q17"/>
  <sheetViews>
    <sheetView tabSelected="1" topLeftCell="D1" workbookViewId="0">
      <selection activeCell="E25" sqref="E25"/>
    </sheetView>
  </sheetViews>
  <sheetFormatPr defaultRowHeight="15" x14ac:dyDescent="0.2"/>
  <cols>
    <col min="1" max="1" width="9" style="4"/>
    <col min="2" max="3" width="15.125" style="4" bestFit="1" customWidth="1"/>
    <col min="4" max="4" width="18.625" style="5" bestFit="1" customWidth="1"/>
    <col min="5" max="7" width="6.625" style="6" bestFit="1" customWidth="1"/>
    <col min="8" max="8" width="7.375" style="16" bestFit="1" customWidth="1"/>
    <col min="9" max="9" width="5.25" style="25" bestFit="1" customWidth="1"/>
    <col min="10" max="10" width="15.125" style="25" customWidth="1"/>
    <col min="11" max="11" width="18.625" style="4" bestFit="1" customWidth="1"/>
    <col min="12" max="12" width="18.625" style="4" customWidth="1"/>
    <col min="13" max="13" width="7.625" style="4" hidden="1" customWidth="1"/>
    <col min="14" max="14" width="13.375" style="16" bestFit="1" customWidth="1"/>
    <col min="15" max="17" width="16.625" style="4" bestFit="1" customWidth="1"/>
    <col min="18" max="19" width="15.125" style="4" bestFit="1" customWidth="1"/>
    <col min="20" max="20" width="12.375" style="4" bestFit="1" customWidth="1"/>
    <col min="21" max="23" width="9.5" style="4" bestFit="1" customWidth="1"/>
    <col min="24" max="16384" width="9" style="4"/>
  </cols>
  <sheetData>
    <row r="5" spans="4:17" x14ac:dyDescent="0.2">
      <c r="E5" s="6" t="s">
        <v>9</v>
      </c>
      <c r="F5" s="6" t="s">
        <v>10</v>
      </c>
      <c r="G5" s="6" t="s">
        <v>11</v>
      </c>
      <c r="H5" s="6" t="s">
        <v>59</v>
      </c>
      <c r="I5" s="26" t="s">
        <v>60</v>
      </c>
      <c r="J5" s="26"/>
      <c r="K5" s="30"/>
      <c r="L5" s="30" t="s">
        <v>65</v>
      </c>
      <c r="M5" s="31" t="s">
        <v>13</v>
      </c>
      <c r="N5" s="32" t="s">
        <v>36</v>
      </c>
      <c r="O5" s="31" t="s">
        <v>33</v>
      </c>
      <c r="P5" s="31" t="s">
        <v>61</v>
      </c>
      <c r="Q5" s="31" t="s">
        <v>35</v>
      </c>
    </row>
    <row r="6" spans="4:17" ht="30" x14ac:dyDescent="0.2">
      <c r="D6" s="5" t="s">
        <v>1</v>
      </c>
      <c r="E6" s="6">
        <v>-30.1538</v>
      </c>
      <c r="F6" s="6">
        <v>-33.2378</v>
      </c>
      <c r="G6" s="6">
        <v>-29.791699999999999</v>
      </c>
      <c r="H6" s="16">
        <f>AVERAGE(E6:G6)</f>
        <v>-31.0611</v>
      </c>
      <c r="I6" s="25">
        <f>_xlfn.STDEV.P(E6:G6)</f>
        <v>1.546241953899842</v>
      </c>
      <c r="K6" s="28" t="s">
        <v>38</v>
      </c>
      <c r="L6" s="28"/>
      <c r="M6" s="27"/>
      <c r="N6" s="29"/>
      <c r="O6" s="27"/>
      <c r="P6" s="27"/>
      <c r="Q6" s="27"/>
    </row>
    <row r="7" spans="4:17" ht="30" x14ac:dyDescent="0.2">
      <c r="D7" s="5" t="s">
        <v>8</v>
      </c>
      <c r="E7" s="6">
        <v>-35.107599999999998</v>
      </c>
      <c r="F7" s="6">
        <v>-37.693600000000004</v>
      </c>
      <c r="G7" s="6">
        <v>-41.131700000000002</v>
      </c>
      <c r="H7" s="16">
        <f t="shared" ref="H7:H10" si="0">AVERAGE(E7:G7)</f>
        <v>-37.97763333333333</v>
      </c>
      <c r="I7" s="25">
        <f t="shared" ref="I7:I10" si="1">_xlfn.STDEV.P(E7:G7)</f>
        <v>2.4675158092480167</v>
      </c>
      <c r="K7" s="28" t="s">
        <v>39</v>
      </c>
      <c r="L7" s="28"/>
      <c r="M7" s="27"/>
      <c r="N7" s="29"/>
      <c r="O7" s="27"/>
      <c r="P7" s="27"/>
      <c r="Q7" s="27"/>
    </row>
    <row r="8" spans="4:17" ht="30" x14ac:dyDescent="0.2">
      <c r="D8" s="5" t="s">
        <v>6</v>
      </c>
      <c r="E8" s="6">
        <v>-25.349599999999999</v>
      </c>
      <c r="F8" s="6">
        <v>-25.89</v>
      </c>
      <c r="G8" s="6">
        <v>-26.659700000000001</v>
      </c>
      <c r="H8" s="16">
        <f t="shared" si="0"/>
        <v>-25.966433333333331</v>
      </c>
      <c r="I8" s="25">
        <f t="shared" si="1"/>
        <v>0.53756986729375289</v>
      </c>
      <c r="K8" s="28" t="s">
        <v>40</v>
      </c>
      <c r="L8" s="28" t="s">
        <v>66</v>
      </c>
      <c r="M8" s="27"/>
      <c r="N8" s="29" t="s">
        <v>62</v>
      </c>
      <c r="O8" s="27" t="s">
        <v>50</v>
      </c>
      <c r="P8" s="27" t="s">
        <v>51</v>
      </c>
      <c r="Q8" s="27" t="s">
        <v>52</v>
      </c>
    </row>
    <row r="9" spans="4:17" ht="30" x14ac:dyDescent="0.2">
      <c r="D9" s="5" t="s">
        <v>7</v>
      </c>
      <c r="E9" s="6">
        <v>-27.912500000000001</v>
      </c>
      <c r="F9" s="6">
        <v>-24.009399999999999</v>
      </c>
      <c r="G9" s="6">
        <v>-33.882399999999997</v>
      </c>
      <c r="H9" s="16">
        <f t="shared" si="0"/>
        <v>-28.601433333333333</v>
      </c>
      <c r="I9" s="25">
        <f t="shared" si="1"/>
        <v>4.059967496038472</v>
      </c>
      <c r="K9" s="28" t="s">
        <v>42</v>
      </c>
      <c r="L9" s="28">
        <v>3.3769999999999998</v>
      </c>
      <c r="M9" s="27"/>
      <c r="N9" s="29" t="s">
        <v>63</v>
      </c>
      <c r="O9" s="27" t="s">
        <v>53</v>
      </c>
      <c r="P9" s="27" t="s">
        <v>54</v>
      </c>
      <c r="Q9" s="27" t="s">
        <v>55</v>
      </c>
    </row>
    <row r="10" spans="4:17" ht="30" x14ac:dyDescent="0.2">
      <c r="D10" s="5" t="s">
        <v>5</v>
      </c>
      <c r="E10" s="6">
        <v>-23.521899999999999</v>
      </c>
      <c r="F10" s="6">
        <v>-26.077999999999999</v>
      </c>
      <c r="G10" s="6">
        <v>-30.415199999999999</v>
      </c>
      <c r="H10" s="16">
        <f t="shared" si="0"/>
        <v>-26.671699999999998</v>
      </c>
      <c r="I10" s="25">
        <f t="shared" si="1"/>
        <v>2.845318493010387</v>
      </c>
      <c r="K10" s="33" t="s">
        <v>41</v>
      </c>
      <c r="L10" s="33">
        <v>6.2690000000000001</v>
      </c>
      <c r="M10" s="34"/>
      <c r="N10" s="35" t="s">
        <v>64</v>
      </c>
      <c r="O10" s="34" t="s">
        <v>47</v>
      </c>
      <c r="P10" s="34" t="s">
        <v>48</v>
      </c>
      <c r="Q10" s="34" t="s">
        <v>49</v>
      </c>
    </row>
    <row r="15" spans="4:17" x14ac:dyDescent="0.2">
      <c r="K15" s="30"/>
      <c r="L15" s="30" t="s">
        <v>65</v>
      </c>
      <c r="M15" s="31" t="s">
        <v>13</v>
      </c>
      <c r="N15" s="32" t="s">
        <v>36</v>
      </c>
      <c r="O15" s="31" t="s">
        <v>33</v>
      </c>
      <c r="P15" s="31" t="s">
        <v>61</v>
      </c>
      <c r="Q15" s="31" t="s">
        <v>35</v>
      </c>
    </row>
    <row r="16" spans="4:17" ht="30" x14ac:dyDescent="0.2">
      <c r="K16" s="28" t="s">
        <v>42</v>
      </c>
      <c r="L16" s="28">
        <v>3.3769999999999998</v>
      </c>
      <c r="M16" s="27"/>
      <c r="N16" s="29" t="s">
        <v>63</v>
      </c>
      <c r="O16" s="27" t="s">
        <v>53</v>
      </c>
      <c r="P16" s="27" t="s">
        <v>54</v>
      </c>
      <c r="Q16" s="27" t="s">
        <v>55</v>
      </c>
    </row>
    <row r="17" spans="11:17" ht="30" x14ac:dyDescent="0.2">
      <c r="K17" s="33" t="s">
        <v>41</v>
      </c>
      <c r="L17" s="33">
        <v>6.2690000000000001</v>
      </c>
      <c r="M17" s="34"/>
      <c r="N17" s="35" t="s">
        <v>64</v>
      </c>
      <c r="O17" s="34" t="s">
        <v>47</v>
      </c>
      <c r="P17" s="34" t="s">
        <v>48</v>
      </c>
      <c r="Q17" s="34" t="s">
        <v>49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mmgbsa-result-4-12</vt:lpstr>
      <vt:lpstr>mmgbsa-result</vt:lpstr>
      <vt:lpstr>mmgbsa-2</vt:lpstr>
      <vt:lpstr>mmgbsa-1</vt:lpstr>
      <vt:lpstr>Sheet2 (2)</vt:lpstr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 yin zhou</dc:creator>
  <cp:lastModifiedBy>zzy</cp:lastModifiedBy>
  <dcterms:created xsi:type="dcterms:W3CDTF">2025-04-10T14:07:49Z</dcterms:created>
  <dcterms:modified xsi:type="dcterms:W3CDTF">2025-04-12T13:55:30Z</dcterms:modified>
</cp:coreProperties>
</file>